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3/Data management/National data and analysis/Input files/"/>
    </mc:Choice>
  </mc:AlternateContent>
  <xr:revisionPtr revIDLastSave="0" documentId="13_ncr:1_{5FE370CB-0D5B-5640-B722-B62DEB9680B0}" xr6:coauthVersionLast="47" xr6:coauthVersionMax="47" xr10:uidLastSave="{00000000-0000-0000-0000-000000000000}"/>
  <bookViews>
    <workbookView xWindow="-35940" yWindow="1640" windowWidth="33600" windowHeight="2050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<sst xmlns="http://schemas.openxmlformats.org/spreadsheetml/2006/main" xmlns:r="http://schemas.openxmlformats.org/officeDocument/2006/relationships" xmlns:xdr="http://schemas.openxmlformats.org/drawingml/2006/spreadsheetDrawing" count="4585" uniqueCount="2332">
  <si>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</si>
  <si>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</si>
  <si>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</si>
  <si>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</si>
  <si>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</si>
  <si>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</si>
  <si>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</si>
  <si>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</si>
  <si>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</si>
  <si>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</si>
  <si>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</si>
  <si>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</si>
  <si>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</si>
  <si>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</si>
  <si>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</si>
  <si>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</si>
  <si>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</si>
  <si>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</si>
  <si>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</si>
  <si>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</si>
  <si>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</si>
  <si>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</si>
  <si>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</si>
  <si>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</si>
  <si>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</si>
  <si>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</si>
  <si>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</si>
  <si>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</si>
  <si>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</si>
  <si>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</si>
  <si>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</si>
  <si>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</si>
  <si>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</si>
  <si>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</si>
  <si>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</si>
  <si>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</si>
  <si>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</si>
  <si>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</si>
  <si>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</si>
  <si>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</si>
  <si>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</si>
  <si>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</si>
  <si>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</si>
  <si>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</si>
  <si>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</si>
  <si>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</si>
  <si>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</si>
  <si>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</si>
  <si>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</si>
  <si>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</si>
  <si>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</si>
  <si>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</si>
  <si>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</si>
  <si>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</si>
  <si>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</si>
  <si>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</si>
  <si>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</si>
  <si>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</si>
  <si>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</si>
  <si>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</si>
  <si>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</si>
  <si>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</si>
  <si>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</si>
  <si>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</si>
  <si>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</si>
  <si>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</si>
  <si>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</si>
  <si>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</si>
  <si>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</si>
  <si>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</si>
  <si>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</si>
  <si>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</si>
  <si>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</si>
  <si>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</si>
  <si>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</si>
  <si>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</si>
  <si>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</si>
  <si>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</si>
  <si>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</si>
  <si>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</si>
  <si>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</si>
  <si>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</si>
  <si>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</si>
  <si>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</si>
  <si>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</si>
  <si>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</si>
  <si>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</si>
  <si>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</si>
  <si>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</si>
  <si>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</si>
  <si>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</si>
  <si>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</si>
  <si>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</si>
  <si>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</si>
  <si>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</si>
  <si>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</si>
  <si>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</si>
  <si>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</si>
  <si>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</si>
  <si>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</si>
  <si>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</si>
  <si>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</si>
  <si>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</si>
  <si>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</si>
  <si>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</si>
  <si>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</si>
  <si>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</si>
  <si>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</si>
  <si>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</si>
  <si>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</si>
  <si>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</si>
  <si>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</si>
  <si>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</si>
  <si>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</si>
  <si>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</si>
  <si>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</si>
  <si>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</si>
  <si>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</si>
  <si>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</si>
  <si>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</si>
  <si>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</si>
  <si>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</si>
  <si>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</si>
  <si>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</si>
  <si>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</si>
  <si>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</si>
  <si>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</si>
  <si>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</si>
  <si>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</si>
  <si>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</si>
  <si>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</si>
  <si>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</si>
  <si>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</si>
  <si>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</si>
  <si>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</si>
  <si>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</si>
  <si>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</si>
  <si>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</si>
  <si>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</si>
  <si>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</si>
  <si>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</si>
  <si>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</si>
  <si>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</si>
  <si>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</si>
  <si>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</si>
  <si>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</si>
  <si>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</si>
  <si>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</si>
  <si>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</si>
  <si>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</si>
  <si>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</si>
  <si>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</si>
  <si>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</si>
  <si>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</si>
  <si>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</si>
  <si>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</si>
  <si>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</si>
  <si>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</si>
  <si>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</si>
  <si>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</si>
  <si>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</si>
  <si>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</si>
  <si>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</si>
  <si>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</si>
  <si>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</si>
  <si>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</si>
  <si>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</si>
  <si>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</si>
  <si>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</si>
  <si>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</si>
  <si>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</si>
  <si>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</si>
  <si>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</si>
  <si>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</si>
  <si>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</si>
  <si>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</si>
  <si>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</si>
  <si>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</si>
  <si>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</si>
  <si>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</si>
  <si>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</si>
  <si>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</si>
  <si>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</si>
  <si>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</si>
  <si>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</si>
  <si>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</si>
  <si>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</si>
  <si>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</si>
  <si>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</si>
  <si>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</si>
  <si>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</si>
  <si>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</si>
  <si>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</si>
  <si>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</si>
  <si>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</si>
  <si>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</si>
  <si>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</si>
  <si>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</si>
  <si>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</si>
  <si>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</si>
  <si>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</si>
  <si>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</si>
  <si>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</si>
  <si>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</si>
  <si>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</si>
  <si>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</si>
  <si>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</si>
  <si>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</si>
  <si>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</si>
  <si>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</si>
  <si>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</si>
  <si>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</si>
  <si>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</si>
  <si>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</si>
  <si>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</si>
  <si>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</si>
  <si>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</si>
  <si>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</si>
  <si>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</si>
  <si>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</si>
  <si>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</si>
  <si>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</si>
  <si>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</si>
  <si>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</si>
  <si>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</si>
  <si>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</si>
  <si>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</si>
  <si>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</si>
  <si>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</si>
  <si>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</si>
  <si>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</si>
  <si>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</si>
  <si>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</si>
  <si>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</si>
  <si>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</si>
  <si>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</si>
  <si>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</si>
  <si>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</si>
  <si>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</si>
  <si>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</si>
  <si>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</si>
  <si>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</si>
  <si>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</si>
  <si>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</si>
  <si>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</si>
  <si>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</si>
  <si>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</si>
  <si>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</si>
  <si>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</si>
  <si>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</si>
  <si>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</si>
  <si>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</si>
  <si>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</si>
  <si>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</si>
  <si>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</si>
  <si>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</si>
  <si>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</si>
  <si>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</si>
  <si>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</si>
  <si>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</si>
  <si>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</si>
  <si>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</si>
  <si>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</si>
  <si>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</si>
  <si>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</si>
  <si>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</si>
  <si>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</si>
  <si>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</si>
  <si>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</si>
  <si>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</si>
  <si>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</si>
  <si>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</si>
  <si>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</si>
  <si>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</si>
  <si>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</si>
  <si>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</si>
  <si>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</si>
  <si>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</si>
  <si>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</si>
  <si>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</si>
  <si>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</si>
  <si>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</si>
  <si>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</si>
  <si>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</si>
  <si>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</si>
  <si>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</si>
  <si>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</si>
  <si>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</si>
  <si>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</si>
  <si>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</si>
  <si>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</si>
  <si>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</si>
  <si>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</si>
  <si>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</si>
  <si>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</si>
  <si>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</si>
  <si>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</si>
  <si>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</si>
  <si>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</si>
  <si>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</si>
  <si>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</si>
  <si>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</si>
  <si>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</si>
  <si>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</si>
  <si>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</si>
  <si>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</si>
  <si>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</si>
  <si>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</si>
  <si>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</si>
  <si>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</si>
  <si>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</si>
  <si>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</si>
  <si>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</si>
  <si>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</si>
  <si>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</si>
  <si>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</si>
  <si>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</si>
  <si>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</si>
  <si>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</si>
  <si>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</si>
  <si>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</si>
  <si>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</si>
  <si>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</si>
  <si>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</si>
  <si>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</si>
  <si>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</si>
  <si>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</si>
  <si>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</si>
  <si>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</si>
  <si>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</si>
  <si>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</si>
  <si>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</si>
  <si>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</si>
  <si>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</si>
  <si>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</si>
  <si>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</si>
  <si>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</si>
  <si>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</si>
  <si>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</si>
  <si>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</si>
  <si>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</si>
  <si>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</si>
  <si>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</si>
  <si>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</si>
  <si>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</si>
  <si>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</si>
  <si>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</si>
  <si>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</si>
  <si>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</si>
  <si>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</si>
  <si>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</si>
  <si>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</si>
  <si>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</si>
  <si>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</si>
  <si>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</si>
  <si>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</si>
  <si>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</si>
  <si>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</si>
  <si>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</si>
  <si>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</si>
  <si>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</si>
  <si>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</si>
  <si>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</si>
  <si>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</si>
  <si>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</si>
  <si>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</si>
  <si>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</si>
  <si>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</si>
  <si>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</si>
  <si>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</si>
  <si>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</si>
  <si>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</si>
  <si>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</si>
  <si>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</si>
  <si>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</si>
  <si>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</si>
  <si>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</si>
  <si>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</si>
  <si>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</si>
  <si>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</si>
  <si>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</si>
  <si>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</si>
  <si>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</si>
  <si>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</si>
  <si>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</si>
  <si>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</si>
  <si>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</si>
  <si>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</si>
  <si>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</si>
  <si>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</si>
  <si>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</si>
  <si>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</si>
  <si>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</si>
  <si>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</si>
  <si>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</si>
  <si>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</si>
  <si>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</si>
  <si>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</si>
  <si>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</si>
  <si>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</si>
  <si>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</si>
  <si>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</si>
  <si>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</si>
  <si>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</si>
  <si>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</si>
  <si>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</si>
  <si>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</si>
  <si>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</si>
  <si>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</si>
  <si>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</si>
  <si>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</si>
  <si>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</si>
  <si>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</si>
  <si>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</si>
  <si>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</si>
  <si>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</si>
  <si>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</si>
  <si>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</si>
  <si>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</si>
  <si>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</si>
  <si>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</si>
  <si>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</si>
  <si>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</si>
  <si>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</si>
  <si>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</si>
  <si>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</si>
  <si>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</si>
  <si>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</si>
  <si>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</si>
  <si>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</si>
  <si>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</si>
  <si>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</si>
  <si>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</si>
  <si>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</si>
  <si>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</si>
  <si>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</si>
  <si>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</si>
  <si>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</si>
  <si>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</si>
  <si>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</si>
  <si>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</si>
  <si>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</si>
  <si>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</si>
  <si>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</si>
  <si>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</si>
  <si>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</si>
  <si>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</si>
  <si>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</si>
  <si>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</si>
  <si>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</si>
  <si>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</si>
  <si>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</si>
  <si>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</si>
  <si>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</si>
  <si>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</si>
  <si>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</si>
  <si>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</si>
  <si>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</si>
  <si>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</si>
  <si>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</si>
  <si>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</si>
  <si>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</si>
  <si>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</si>
  <si>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</si>
  <si>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</si>
  <si>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</si>
  <si>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</si>
  <si>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</si>
  <si>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</si>
  <si>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</si>
  <si>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</si>
  <si>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</si>
  <si>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</si>
  <si>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</si>
  <si>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</si>
  <si>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</si>
  <si>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</si>
  <si>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</si>
  <si>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</si>
  <si>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</si>
  <si>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</si>
  <si>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</si>
  <si>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</si>
  <si>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</si>
  <si>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</si>
  <si>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</si>
  <si>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</si>
  <si>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</si>
  <si>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</si>
  <si>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</si>
  <si>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</si>
  <si>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</si>
  <si>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</si>
  <si>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</si>
  <si>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</si>
  <si>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</si>
  <si>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</si>
  <si>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</si>
  <si>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</si>
  <si>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</si>
  <si>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</si>
  <si>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</si>
  <si>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</si>
  <si>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</si>
  <si>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</si>
  <si>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</si>
  <si>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</si>
  <si>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</si>
  <si>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</si>
  <si>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</si>
  <si>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</si>
  <si>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</si>
  <si>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</si>
  <si>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</si>
  <si>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</si>
  <si>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</si>
  <si>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</si>
  <si>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</si>
  <si>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</si>
  <si>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</si>
  <si>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</si>
  <si>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</si>
  <si>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</si>
  <si>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</si>
  <si>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</si>
  <si>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</si>
  <si>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</si>
  <si>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</si>
  <si>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</si>
  <si>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</si>
  <si>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</si>
  <si>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</si>
  <si>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</si>
  <si>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</si>
  <si>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</si>
  <si>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</si>
  <si>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</si>
  <si>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</si>
  <si>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</si>
  <si>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</si>
  <si>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</si>
  <si>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</si>
  <si>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</si>
  <si>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</si>
  <si>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</si>
  <si>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</si>
  <si>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</si>
  <si>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</si>
  <si>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</si>
  <si>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</si>
  <si>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</si>
  <si>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</si>
  <si>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</si>
  <si>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</si>
  <si>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</si>
  <si>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</si>
  <si>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</si>
  <si>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</si>
  <si>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</si>
  <si>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</si>
  <si>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</si>
  <si>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</si>
  <si>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</si>
  <si>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</si>
  <si>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</si>
  <si>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</si>
  <si>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</si>
  <si>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</si>
  <si>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</si>
  <si>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</si>
  <si>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</si>
  <si>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</si>
  <si>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</si>
  <si>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</si>
  <si>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</si>
  <si>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</si>
  <si>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</si>
  <si>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</si>
  <si>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</si>
  <si>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</si>
  <si>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</si>
  <si>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</si>
  <si>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</si>
  <si>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</si>
  <si>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</si>
  <si>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</si>
  <si>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</si>
  <si>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</si>
  <si>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</si>
  <si>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</si>
  <si>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</si>
  <si>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</si>
  <si>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</si>
  <si>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</si>
  <si>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</si>
  <si>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</si>
  <si>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</si>
  <si>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</si>
  <si>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</si>
  <si>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</si>
  <si>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</si>
  <si>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</si>
  <si>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</si>
  <si>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</si>
  <si>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</si>
  <si>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</si>
  <si>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</si>
  <si>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</si>
  <si>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</si>
  <si>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</si>
  <si>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</si>
  <si>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</si>
  <si>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</si>
  <si>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</si>
  <si>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</si>
  <si>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</si>
  <si>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</si>
  <si>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</si>
  <si>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</si>
  <si>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</si>
  <si>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</si>
  <si>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</si>
  <si>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</si>
  <si>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</si>
  <si>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</si>
  <si>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</si>
  <si>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</si>
  <si>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</si>
  <si>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</si>
  <si>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</si>
  <si>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</si>
  <si>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</si>
  <si>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</si>
  <si>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</si>
  <si>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</si>
  <si>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</si>
  <si>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</si>
  <si>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</si>
  <si>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</si>
  <si>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</si>
  <si>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</si>
  <si>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</si>
  <si>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</si>
  <si>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</si>
  <si>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</si>
  <si>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</si>
  <si>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</si>
  <si>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</si>
  <si>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</si>
  <si>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</si>
  <si>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</si>
  <si>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</si>
  <si>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</si>
  <si>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</si>
  <si>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</si>
  <si>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</si>
  <si>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</si>
  <si>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</si>
  <si>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</si>
  <si>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</si>
  <si>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</si>
  <si>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</si>
  <si>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</si>
  <si>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</si>
  <si>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</si>
  <si>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</si>
  <si>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</si>
  <si>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</si>
  <si>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</si>
  <si>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</si>
  <si>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</si>
  <si>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</si>
  <si>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</si>
  <si>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</si>
  <si>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</si>
  <si>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</si>
  <si>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</si>
  <si>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</si>
  <si>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</si>
  <si>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</si>
  <si>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</si>
  <si>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</si>
  <si>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</si>
  <si>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</si>
  <si>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</si>
  <si>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</si>
  <si>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</si>
  <si>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</si>
  <si>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</si>
  <si>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</si>
  <si>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</si>
  <si>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</si>
  <si>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</si>
  <si>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</si>
  <si>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</si>
  <si>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</si>
  <si>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</si>
  <si>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</si>
  <si>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</si>
  <si>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</si>
  <si>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</si>
  <si>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</si>
  <si>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</si>
  <si>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</si>
  <si>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</si>
  <si>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</si>
  <si>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</si>
  <si>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</si>
  <si>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</si>
  <si>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</si>
  <si>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</si>
  <si>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</si>
  <si>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</si>
  <si>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</si>
  <si>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</si>
  <si>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</si>
  <si>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</si>
  <si>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</si>
  <si>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</si>
  <si>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</si>
  <si>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</si>
  <si>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</si>
  <si>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</si>
  <si>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</si>
  <si>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</si>
  <si>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</si>
  <si>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</si>
  <si>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</si>
  <si>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</si>
  <si>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</si>
  <si>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</si>
  <si>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</si>
  <si>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</si>
  <si>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</si>
  <si>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</si>
  <si>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</si>
  <si>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</si>
  <si>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</si>
  <si>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</si>
  <si>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</si>
  <si>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</si>
  <si>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</si>
  <si>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</si>
  <si>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</si>
  <si>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</si>
  <si>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</si>
  <si>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</si>
  <si>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</si>
  <si>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</si>
  <si>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</si>
  <si>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</si>
  <si>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</si>
  <si>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</si>
  <si>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</si>
  <si>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</si>
  <si>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</si>
  <si>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</si>
  <si>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</si>
  <si>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</si>
  <si>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</si>
  <si>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</si>
  <si>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</si>
  <si>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</si>
  <si>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</si>
  <si>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</si>
  <si>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</si>
  <si>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</si>
  <si>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</si>
  <si>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</si>
  <si>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</si>
  <si>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</si>
  <si>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</si>
  <si>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</si>
  <si>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</si>
  <si>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</si>
  <si>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</si>
  <si>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</si>
  <si>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</si>
  <si>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</si>
  <si>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</si>
  <si>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</si>
  <si>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</si>
  <si>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</si>
  <si>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</si>
  <si>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</si>
  <si>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</si>
  <si>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</si>
  <si>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</si>
  <si>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</si>
  <si>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</si>
  <si>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</si>
  <si>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</si>
  <si>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</si>
  <si>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</si>
  <si>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</si>
  <si>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</si>
  <si>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</si>
  <si>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</si>
  <si>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</si>
  <si>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</si>
  <si>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</si>
  <si>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</si>
  <si>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</si>
  <si>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</si>
  <si>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</si>
  <si>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</si>
  <si>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</si>
  <si>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</si>
  <si>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</si>
  <si>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</si>
  <si>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</si>
  <si>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</si>
  <si>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</si>
  <si>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</si>
  <si>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</si>
  <si>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</si>
  <si>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</si>
  <si>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</si>
  <si>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</si>
  <si>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</si>
  <si>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</si>
  <si>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</si>
  <si>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</si>
  <si>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</si>
  <si>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</si>
  <si>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</si>
  <si>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</si>
  <si>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</si>
  <si>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</si>
  <si>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</si>
  <si>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</si>
  <si>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</si>
  <si>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</si>
  <si>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</si>
  <si>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</si>
  <si>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</si>
  <si>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</si>
  <si>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</si>
  <si>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</si>
  <si>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</si>
  <si>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</si>
  <si>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</si>
  <si>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</si>
  <si>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</si>
  <si>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</si>
  <si>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</si>
  <si>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</si>
  <si>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</si>
  <si>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</si>
  <si>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</si>
  <si>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</si>
  <si>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</si>
  <si>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</si>
  <si>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</si>
  <si>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</si>
  <si>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</si>
  <si>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</si>
  <si>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</si>
  <si>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</si>
  <si>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</si>
  <si>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</si>
  <si>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</si>
  <si>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</si>
  <si>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</si>
  <si>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</si>
  <si>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</si>
  <si>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</si>
  <si>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</si>
  <si>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</si>
  <si>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</si>
  <si>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</si>
  <si>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</si>
  <si>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</si>
  <si>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</si>
  <si>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</si>
  <si>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</si>
  <si>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</si>
  <si>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</si>
  <si>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</si>
  <si>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</si>
  <si>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</si>
  <si>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</si>
  <si>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</si>
  <si>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</si>
  <si>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</si>
  <si>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</si>
  <si>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</si>
  <si>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</si>
  <si>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</si>
  <si>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</si>
  <si>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</si>
  <si>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</si>
  <si>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</si>
  <si>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</si>
  <si>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</si>
  <si>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</si>
  <si>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</si>
  <si>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</si>
  <si>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</si>
  <si>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</si>
  <si>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</si>
  <si>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</si>
  <si>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</si>
  <si>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</si>
  <si>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</si>
  <si>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</si>
  <si>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</si>
  <si>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</si>
  <si>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</si>
  <si>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</si>
  <si>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</si>
  <si>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</si>
  <si>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</si>
  <si>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</si>
  <si>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</si>
  <si>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</si>
  <si>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</si>
  <si>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</si>
  <si>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</si>
  <si>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</si>
  <si>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</si>
  <si>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</si>
  <si>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</si>
  <si>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</si>
  <si>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</si>
  <si>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</si>
  <si>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</si>
  <si>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</si>
  <si>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</si>
  <si>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</si>
  <si>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</si>
  <si>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</si>
  <si>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</si>
  <si>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</si>
  <si>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</si>
  <si>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</si>
  <si>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</si>
  <si>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</si>
  <si>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</si>
  <si>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</si>
  <si>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</si>
  <si>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</si>
  <si>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</si>
  <si>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</si>
  <si>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</si>
  <si>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</si>
  <si>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</si>
  <si>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</si>
  <si>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</si>
  <si>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</si>
  <si>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</si>
  <si>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</si>
  <si>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</si>
  <si>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</si>
  <si>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</si>
  <si>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</si>
  <si>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</si>
  <si>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</si>
  <si>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</si>
  <si>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</si>
  <si>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</si>
  <si>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</si>
  <si>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</si>
  <si>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</si>
  <si>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</si>
  <si>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</si>
  <si>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</si>
  <si>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</si>
  <si>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</si>
  <si>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</si>
  <si>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</si>
  <si>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</si>
  <si>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</si>
  <si>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</si>
  <si>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</si>
  <si>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</si>
  <si>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</si>
  <si>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</si>
  <si>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</si>
  <si>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</si>
  <si>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</si>
  <si>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</si>
  <si>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</si>
  <si>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</si>
  <si>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</si>
  <si>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</si>
  <si>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</si>
  <si>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</si>
  <si>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</si>
  <si>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</si>
  <si>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</si>
  <si>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</si>
  <si>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</si>
  <si>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</si>
  <si>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</si>
  <si>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</si>
  <si>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</si>
  <si>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</si>
  <si>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</si>
  <si>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</si>
  <si>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</si>
  <si>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</si>
  <si>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</si>
  <si>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</si>
  <si>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</si>
  <si>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</si>
  <si>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</si>
  <si>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</si>
  <si>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</si>
  <si>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</si>
  <si>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</si>
  <si>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</si>
  <si>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</si>
  <si>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</si>
  <si>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</si>
  <si>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</si>
  <si>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</si>
  <si>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</si>
  <si>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</si>
  <si>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</si>
  <si>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</si>
  <si>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</si>
  <si>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</si>
  <si>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</si>
  <si>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</si>
  <si>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</si>
  <si>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</si>
  <si>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</si>
  <si>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</si>
  <si>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</si>
  <si>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</si>
  <si>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</si>
  <si>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</si>
  <si>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</si>
  <si>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</si>
  <si>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</si>
  <si>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</si>
  <si>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</si>
  <si>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</si>
  <si>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</si>
  <si>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</si>
  <si>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</si>
  <si>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</si>
  <si>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</si>
  <si>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</si>
  <si>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</si>
  <si>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</si>
  <si>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</si>
  <si>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</si>
  <si>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</si>
  <si>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</si>
  <si>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</si>
  <si>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</si>
  <si>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</si>
  <si>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</si>
  <si>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</si>
  <si>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</si>
  <si>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</si>
  <si>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</si>
  <si>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</si>
  <si>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</si>
  <si>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</si>
  <si>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</si>
  <si>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</si>
  <si>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</si>
  <si>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</si>
  <si>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</si>
  <si>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</si>
  <si>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</si>
  <si>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</si>
  <si>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</si>
  <si>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</si>
  <si>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</si>
  <si>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</si>
  <si>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</si>
  <si>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</si>
  <si>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</si>
  <si>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</si>
  <si>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</si>
  <si>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</si>
  <si>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</si>
  <si>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</si>
  <si>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</si>
  <si>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</si>
  <si>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</si>
  <si>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</si>
  <si>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</si>
  <si>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</si>
  <si>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</si>
  <si>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</si>
  <si>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</si>
  <si>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</si>
  <si>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</si>
  <si>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</si>
  <si>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</si>
  <si>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</si>
  <si>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</si>
  <si>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</si>
  <si>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</si>
  <si>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</si>
  <si>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</si>
  <si>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</si>
  <si>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</si>
  <si>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</si>
  <si>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</si>
  <si>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</si>
  <si>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</si>
  <si>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</si>
  <si>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</si>
  <si>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</si>
  <si>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</si>
  <si>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</si>
  <si>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</si>
  <si>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</si>
  <si>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</si>
  <si>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</si>
  <si>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</si>
  <si>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</si>
  <si>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</si>
  <si>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</si>
  <si>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</si>
  <si>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</si>
  <si>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</si>
  <si>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</si>
  <si>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</si>
  <si>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</si>
  <si>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</si>
  <si>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</si>
  <si>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</si>
  <si>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</si>
  <si>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</si>
  <si>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</si>
  <si>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</si>
  <si>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</si>
  <si>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</si>
  <si>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</si>
  <si>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</si>
  <si>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</si>
  <si>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</si>
  <si>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</si>
  <si>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</si>
  <si>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</si>
  <si>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</si>
  <si>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</si>
  <si>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</si>
  <si>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</si>
  <si>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</si>
  <si>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</si>
  <si>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</si>
  <si>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</si>
  <si>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</si>
  <si>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</si>
  <si>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</si>
  <si>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</si>
  <si>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</si>
  <si>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</si>
  <si>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</si>
  <si>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</si>
  <si>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</si>
  <si>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</si>
  <si>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</si>
  <si>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</si>
  <si>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</si>
  <si>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</si>
  <si>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</si>
  <si>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</si>
  <si>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</si>
  <si>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</si>
  <si>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</si>
  <si>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</si>
  <si>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</si>
  <si>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</si>
  <si>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</si>
  <si>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</si>
  <si>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</si>
  <si>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</si>
  <si>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</si>
  <si>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</si>
  <si>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</si>
  <si>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</si>
  <si>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</si>
  <si>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</si>
  <si>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</si>
  <si>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</si>
  <si>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</si>
  <si>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</si>
  <si>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</si>
  <si>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</si>
  <si>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</si>
  <si>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</si>
  <si>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</si>
  <si>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</si>
  <si>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</si>
  <si>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</si>
  <si>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</si>
  <si>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</si>
  <si>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</si>
  <si>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</si>
  <si>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</si>
  <si>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</si>
  <si>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</si>
  <si>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</si>
  <si>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</si>
  <si>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</si>
  <si>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</si>
  <si>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</si>
  <si>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</si>
  <si>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</si>
  <si>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</si>
  <si>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</si>
  <si>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</si>
  <si>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</si>
  <si>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</si>
  <si>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</si>
  <si>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</si>
  <si>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</si>
  <si>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</si>
  <si>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</si>
  <si>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</si>
  <si>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</si>
  <si>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</si>
  <si>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</si>
  <si>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</si>
  <si>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</si>
  <si>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</si>
  <si>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</si>
  <si>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</si>
  <si>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</si>
  <si>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</si>
  <si>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</si>
  <si>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</si>
  <si>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</si>
  <si>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</si>
  <si>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</si>
  <si>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</si>
  <si>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</si>
  <si>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</si>
  <si>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</si>
  <si>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</si>
  <si>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</si>
  <si>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</si>
  <si>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</si>
  <si>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</si>
  <si>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</si>
  <si>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</si>
  <si>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</si>
  <si>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</si>
  <si>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</si>
  <si>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</si>
  <si>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</si>
  <si>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</si>
  <si>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</si>
  <si>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</si>
  <si>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</si>
  <si>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</si>
  <si>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</si>
  <si>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</si>
  <si>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</si>
  <si>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</si>
  <si>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</si>
  <si>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</si>
  <si>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</si>
  <si>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</si>
  <si>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</si>
  <si>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</si>
  <si>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</si>
  <si>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</si>
  <si>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</si>
  <si>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</si>
  <si>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</si>
  <si>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</si>
  <si>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</si>
  <si>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</si>
  <si>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</si>
  <si>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</si>
  <si>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</si>
  <si>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</si>
  <si>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</si>
  <si>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</si>
  <si>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</si>
  <si>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</si>
  <si>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</si>
  <si>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</si>
  <si>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</si>
  <si>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</si>
  <si>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</si>
  <si>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</si>
  <si>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</si>
  <si>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</si>
  <si>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</si>
  <si>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</si>
  <si>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</si>
  <si>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</si>
  <si>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</si>
  <si>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</si>
  <si>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</si>
  <si>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</si>
  <si>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</si>
  <si>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</si>
  <si>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</si>
  <si>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</si>
  <si>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</si>
  <si>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</si>
  <si>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</si>
  <si>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</si>
  <si>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</si>
  <si>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</si>
  <si>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</si>
  <si>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</si>
  <si>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</si>
  <si>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</si>
  <si>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</si>
  <si>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</si>
  <si>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</si>
  <si>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</si>
  <si>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</si>
  <si>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</si>
  <si>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</si>
  <si>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</si>
  <si>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</si>
  <si>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</si>
  <si>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</si>
  <si>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</si>
  <si>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</si>
  <si>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</si>
  <si>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</si>
  <si>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</si>
  <si>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</si>
  <si>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</si>
  <si>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</si>
  <si>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</si>
  <si>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</si>
  <si>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</si>
  <si>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</si>
  <si>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</si>
  <si>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</si>
  <si>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</si>
  <si>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</si>
  <si>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</si>
  <si>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</si>
  <si>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</si>
  <si>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</si>
  <si>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</si>
  <si>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</si>
  <si>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</si>
  <si>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</si>
  <si>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</si>
  <si>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</si>
  <si>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</si>
  <si>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</si>
  <si>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</si>
  <si>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</si>
  <si>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</si>
  <si>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</si>
  <si>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</si>
  <si>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</si>
  <si>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</si>
  <si>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</si>
  <si>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</si>
  <si>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</si>
  <si>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</si>
  <si>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</si>
  <si>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</si>
  <si>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</si>
  <si>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</si>
  <si>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</si>
  <si>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</si>
  <si>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</si>
  <si>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</si>
  <si>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</si>
  <si>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</si>
  <si>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</si>
  <si>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</si>
  <si>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</si>
  <si>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</si>
  <si>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</si>
  <si>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</si>
  <si>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</si>
  <si>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</si>
  <si>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</si>
  <si>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</si>
  <si>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</si>
  <si>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</si>
  <si>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</si>
  <si>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</si>
  <si>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</si>
  <si>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</si>
  <si>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</si>
  <si>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</si>
  <si>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</si>
  <si>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</si>
  <si>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</si>
  <si>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</si>
  <si>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</si>
  <si>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</si>
  <si>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</si>
  <si>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</si>
  <si>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</si>
  <si>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</si>
  <si>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</si>
  <si>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</si>
  <si>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</si>
  <si>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</si>
  <si>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</si>
  <si>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</si>
  <si>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</si>
  <si>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</si>
  <si>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</si>
  <si>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</si>
  <si>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</si>
  <si>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</si>
  <si>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</si>
  <si>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</si>
  <si>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</si>
  <si>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</si>
  <si>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</si>
  <si>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</si>
  <si>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</si>
  <si>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</si>
  <si>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</si>
  <si>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</si>
  <si>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</si>
  <si>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</si>
  <si>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</si>
  <si>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</si>
  <si>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</si>
  <si>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</si>
  <si>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</si>
  <si>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</si>
  <si>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</si>
  <si>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</si>
  <si>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</si>
  <si>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</si>
  <si>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</si>
  <si>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</si>
  <si>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</si>
  <si>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</si>
  <si>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</si>
  <si>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</si>
  <si>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</si>
  <si>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</si>
  <si>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</si>
  <si>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</si>
  <si>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</si>
  <si>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</si>
  <si>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</si>
  <si>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</si>
  <si>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</si>
  <si>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</si>
  <si>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</si>
  <si>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</si>
  <si>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</si>
  <si>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</si>
  <si>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</si>
  <si>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</si>
  <si>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</si>
  <si>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</si>
  <si>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</si>
  <si>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</si>
  <si>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</si>
  <si>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</si>
  <si>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</si>
  <si>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</si>
  <si>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</si>
  <si>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</si>
  <si>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</si>
  <si>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</si>
  <si>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</si>
  <si>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</si>
  <si>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</si>
  <si>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</si>
  <si>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</si>
  <si>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</si>
  <si>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</si>
  <si>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</si>
  <si>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</si>
  <si>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</si>
  <si>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</si>
  <si>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</si>
  <si>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</si>
  <si>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</si>
  <si>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</si>
  <si>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</si>
  <si>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</si>
  <si>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</si>
  <si>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</si>
  <si>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</si>
  <si>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</si>
  <si>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</si>
  <si>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</si>
  <si>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</si>
  <si>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</si>
  <si>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</si>
  <si>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</si>
  <si>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</si>
  <si>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</si>
  <si>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</si>
  <si>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</si>
  <si>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</si>
  <si>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</si>
  <si>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</si>
  <si>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</si>
  <si>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</si>
  <si>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</si>
  <si>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</si>
  <si>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</si>
  <si>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</si>
  <si>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</si>
  <si>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</si>
  <si>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</si>
  <si>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</si>
  <si>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</si>
  <si>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</si>
  <si>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</si>
  <si>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</si>
  <si>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</si>
  <si>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</si>
  <si>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</si>
  <si>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</si>
  <si>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</si>
  <si>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</si>
  <si>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</si>
  <si>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</si>
  <si>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</si>
  <si>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</si>
  <si>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</si>
  <si>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</si>
  <si>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</si>
  <si>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</si>
  <si>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</si>
  <si>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</si>
  <si>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</si>
  <si>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</si>
  <si>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</si>
  <si>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</si>
  <si>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</si>
  <si>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</si>
  <si>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</si>
  <si>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</si>
  <si>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</si>
  <si>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</si>
  <si>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</si>
  <si>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</si>
  <si>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</si>
  <si>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</si>
  <si>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</si>
  <si>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</si>
  <si>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</si>
  <si>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</si>
  <si>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</si>
  <si>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</si>
  <si>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</si>
  <si>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</si>
  <si>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</si>
  <si>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</si>
  <si>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</si>
  <si>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</si>
  <si>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</si>
  <si>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</si>
  <si>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</si>
  <si>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</si>
  <si>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</si>
  <si>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</si>
  <si>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</si>
  <si>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</si>
  <si>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</si>
  <si>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</si>
  <si>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</si>
  <si>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</si>
  <si>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</si>
  <si>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</si>
  <si>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</si>
  <si>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</si>
  <si>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</si>
  <si>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</si>
  <si>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</si>
  <si>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</si>
  <si>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</si>
  <si>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</si>
  <si>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</si>
  <si>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</si>
  <si>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</si>
  <si>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</si>
  <si>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</si>
  <si>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</si>
  <si>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</si>
  <si>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</si>
  <si>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</si>
  <si>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</si>
  <si>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</si>
  <si>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</si>
  <si>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</si>
  <si>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</si>
  <si>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</si>
  <si>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</si>
  <si>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</si>
  <si>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</si>
  <si>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</si>
  <si>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</si>
  <si>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</si>
  <si>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</si>
  <si>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</si>
  <si>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</si>
  <si>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</si>
  <si>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</si>
  <si>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</si>
  <si>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</si>
  <si>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</si>
  <si>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</si>
  <si>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</si>
  <si>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</si>
  <si>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</si>
  <si>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</si>
  <si>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</si>
  <si>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</si>
  <si>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</si>
  <si>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</si>
  <si>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</si>
  <si>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</si>
  <si>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</si>
  <si>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</si>
  <si>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</si>
  <si>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</si>
  <si>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</si>
  <si>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</si>
  <si>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</si>
  <si>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</si>
  <si>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</si>
  <si>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</si>
  <si>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</si>
  <si>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</si>
  <si>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</si>
  <si>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</si>
  <si>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</si>
  <si>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</si>
  <si>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</si>
  <si>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</si>
  <si>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</si>
  <si>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</si>
  <si>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</si>
  <si>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</si>
  <si>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</si>
  <si>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</si>
  <si>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</si>
  <si>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</si>
  <si>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</si>
  <si>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</si>
  <si>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</si>
  <si>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</si>
  <si>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</si>
  <si>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</si>
  <si>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</si>
  <si>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</si>
  <si>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</si>
  <si>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</si>
  <si>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</si>
  <si>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</si>
  <si>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</si>
  <si>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</si>
  <si>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</si>
  <si>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</si>
  <si>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</si>
  <si>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</si>
  <si>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</si>
  <si>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</si>
  <si>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</si>
  <si>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</si>
  <si>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</si>
  <si>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</si>
  <si>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</si>
  <si>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</si>
  <si>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</si>
  <si>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</si>
  <si>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</si>
  <si>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</si>
  <si>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</si>
  <si>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</si>
  <si>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</si>
  <si>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</si>
  <si>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</si>
  <si>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</si>
  <si>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</si>
  <si>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</si>
  <si>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</si>
  <si>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</si>
  <si>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</si>
  <si>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</si>
  <si>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</si>
  <si>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</si>
  <si>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</si>
  <si>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</si>
  <si>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</si>
  <si>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</si>
  <si>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</si>
  <si>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</si>
  <si>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</si>
  <si>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</si>
  <si>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</si>
  <si>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</si>
  <si>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</si>
  <si>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</si>
  <si>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</si>
  <si>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</si>
  <si>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</si>
  <si>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</si>
  <si>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</si>
  <si>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</si>
  <si>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</si>
  <si>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</si>
  <si>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</si>
  <si>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</si>
  <si>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</si>
  <si>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</si>
  <si>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</si>
  <si>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</si>
  <si>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</si>
  <si>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</si>
  <si>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</si>
  <si>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</si>
  <si>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</si>
  <si>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</si>
  <si>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</si>
  <si>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</si>
  <si>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</si>
  <si>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</si>
  <si>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</si>
  <si>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</si>
  <si>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</si>
  <si>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</si>
  <si>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</si>
  <si>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</si>
  <si>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</si>
  <si>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</si>
  <si>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</si>
  <si>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</si>
  <si>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</si>
  <si>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</si>
  <si>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</si>
  <si>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</si>
  <si>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</si>
  <si>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</si>
  <si>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</si>
  <si>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</si>
  <si>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</si>
  <si>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</si>
  <si>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</si>
  <si>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</si>
  <si>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</si>
  <si>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</si>
  <si>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</si>
  <si>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</si>
  <si>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</si>
  <si>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</si>
  <si>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</si>
  <si>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</si>
  <si>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</si>
  <si>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</si>
  <si>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</si>
  <si>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</si>
  <si>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</si>
  <si>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</si>
  <si>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</si>
  <si>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</si>
  <si>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</si>
  <si>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</si>
  <si>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</si>
  <si>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</si>
  <si>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</si>
  <si>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</si>
  <si>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</si>
  <si>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</si>
  <si>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</si>
  <si>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</si>
  <si>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</si>
  <si>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</si>
  <si>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</si>
  <si>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</si>
  <si>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</si>
  <si>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</si>
  <si>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</si>
  <si>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</si>
  <si>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</si>
  <si>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</si>
  <si>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</si>
  <si>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</si>
  <si>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</si>
  <si>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</si>
  <si>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</si>
  <si>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</si>
  <si>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</si>
  <si>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</si>
  <si>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</si>
  <si>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</si>
  <si>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</si>
  <si>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</si>
  <si>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</si>
  <si>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</si>
  <si>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</si>
  <si>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</si>
  <si>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</si>
  <si>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</si>
  <si>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</si>
  <si>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</si>
  <si>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</si>
  <si>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</si>
  <si>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</si>
  <si>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</si>
  <si>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</si>
  <si>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</si>
  <si>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</si>
  <si>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</si>
  <si>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</si>
  <si>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</si>
  <si>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</si>
  <si>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</si>
  <si>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</si>
  <si>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</si>
  <si>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</si>
  <si>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</si>
  <si>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</si>
  <si>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</si>
  <si>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</si>
  <si>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</si>
  <si>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</si>
  <si>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</si>
  <si>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</si>
  <si>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</si>
  <si>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</si>
  <si>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</si>
  <si>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</si>
  <si>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</si>
  <si>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</si>
  <si>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</si>
  <si>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</si>
  <si>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</si>
  <si>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</si>
  <si>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</si>
  <si>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</si>
  <si>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</si>
  <si>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</si>
  <si>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</si>
  <si>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</si>
  <si>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</si>
  <si>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</si>
  <si>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</si>
  <si>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</si>
  <si>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</si>
  <si>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</si>
  <si>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</si>
  <si>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</si>
  <si>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</si>
  <si>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</si>
  <si>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</si>
  <si>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</si>
  <si>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</si>
  <si>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</si>
  <si>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</si>
  <si>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</si>
  <si>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</si>
  <si>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</si>
  <si>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</si>
  <si>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</si>
  <si>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</si>
  <si>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</si>
  <si>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</si>
  <si>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</si>
  <si>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</si>
  <si>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</si>
  <si>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</si>
  <si>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</si>
  <si>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</si>
  <si>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</si>
  <si>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</si>
  <si>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</si>
  <si>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</si>
  <si>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</si>
  <si>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</si>
  <si>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</si>
  <si>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</si>
  <si>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</si>
  <si>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</si>
  <si>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</si>
  <si>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</si>
  <si>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</si>
  <si>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</si>
  <si>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</si>
  <si>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</si>
  <si>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</si>
  <si>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</si>
  <si>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</si>
  <si>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</si>
  <si>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</si>
  <si>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</si>
  <si>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</si>
  <si>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</si>
  <si>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</si>
  <si>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</si>
  <si>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</si>
  <si>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</si>
  <si>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</si>
  <si>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</si>
  <si>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</si>
  <si>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</si>
  <si>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</si>
  <si>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</si>
  <si>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</si>
  <si>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</si>
  <si>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</si>
  <si>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</si>
  <si>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</si>
  <si>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</si>
  <si>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</si>
  <si>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</si>
  <si>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</si>
  <si>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</si>
  <si>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</si>
  <si>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</si>
  <si>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</si>
  <si>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</si>
  <si>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</si>
  <si>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</si>
  <si>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</si>
  <si>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</si>
  <si>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</si>
  <si>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</si>
  <si>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</si>
  <si>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</si>
  <si>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</si>
  <si>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</si>
  <si>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</si>
  <si>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</si>
  <si>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</si>
  <si>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</si>
  <si>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</si>
  <si>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</si>
  <si>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</si>
  <si>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</si>
  <si>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</si>
  <si>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</si>
  <si>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</si>
  <si>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</si>
  <si>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</si>
  <si>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</si>
  <si>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</si>
  <si>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</si>
  <si>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</si>
  <si>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</si>
  <si>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</si>
  <si>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</si>
  <si>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</si>
  <si>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</si>
  <si>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</si>
  <si>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</si>
  <si>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</si>
  <si>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</si>
  <si>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</si>
  <si>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</si>
  <si>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</si>
  <si>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</si>
  <si>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</si>
  <si>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</si>
  <si>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</si>
  <si>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</si>
  <si>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</si>
  <si>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</si>
  <si>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</si>
  <si>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</si>
  <si>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</si>
  <si>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</si>
  <si>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</si>
  <si>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</si>
  <si>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</si>
  <si>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</si>
  <si>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</si>
  <si>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</si>
  <si>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</si>
  <si>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</si>
  <si>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</si>
  <si>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</si>
  <si>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</si>
  <si>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</si>
  <si>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</si>
  <si>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</si>
  <si>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</si>
  <si>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</si>
  <si>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</si>
  <si>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</si>
  <si>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</si>
  <si>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</si>
  <si>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</si>
  <si>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</si>
  <si>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</si>
  <si>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</si>
  <si>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</si>
  <si>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</si>
  <si>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</si>
  <si>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</si>
  <si>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</si>
  <si>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</si>
  <si>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</si>
  <si>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</si>
  <si>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</si>
  <si>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</si>
  <si>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</si>
  <si>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</si>
  <si>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</si>
  <si>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</si>
  <si>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</si>
  <si>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</si>
  <si>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</si>
  <si>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</si>
  <si>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</si>
  <si>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</si>
  <si>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</si>
  <si>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</si>
  <si>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</si>
  <si>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</si>
  <si>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</si>
  <si>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</si>
  <si>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</si>
  <si>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</si>
  <si>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</si>
  <si>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</si>
  <si>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</si>
  <si>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</si>
  <si>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</si>
  <si>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</si>
  <si>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</si>
  <si>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</si>
  <si>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</si>
  <si>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</si>
  <si>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</si>
  <si>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</si>
  <si>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</si>
  <si>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</si>
  <si>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</si>
  <si>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</si>
  <si>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</si>
  <si>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</si>
  <si>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</si>
  <si>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</si>
  <si>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</si>
  <si>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</si>
  <si>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</si>
  <si>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</si>
  <si>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</si>
  <si>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</si>
  <si>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</si>
  <si>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</si>
  <si>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</si>
  <si>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</si>
  <si>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</si>
  <si>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</si>
  <si>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</si>
  <si>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</si>
  <si>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</si>
  <si>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</si>
  <si>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</si>
  <si>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</si>
  <si>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</si>
  <si>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</si>
  <si>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</si>
  <si>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</si>
  <si>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</si>
  <si>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</si>
  <si>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</si>
  <si>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</si>
  <si>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</si>
  <si>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</si>
  <si>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</si>
  <si>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</si>
  <si>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</si>
  <si>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</si>
  <si>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</si>
  <si>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</si>
  <si>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</si>
  <si>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</si>
  <si>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</si>
  <si>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</si>
  <si>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</si>
  <si>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</si>
  <si>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</si>
  <si>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</si>
  <si>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</si>
  <si>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</si>
  <si>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</si>
  <si>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</si>
  <si>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</si>
  <si>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</si>
  <si>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</si>
  <si>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</si>
  <si>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</si>
  <si>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</si>
  <si>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</si>
  <si>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</si>
  <si>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</si>
  <si>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</si>
  <si>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</si>
  <si>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</si>
  <si>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</si>
  <si>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</si>
  <si>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</si>
  <si>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</si>
  <si>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</si>
  <si>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</si>
  <si>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</si>
  <si>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</si>
  <si>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</si>
  <si>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</si>
  <si>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</si>
  <si>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</si>
  <si>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</si>
  <si>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</si>
  <si>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</si>
  <si>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</si>
  <si>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</si>
  <si>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</si>
  <si>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</si>
  <si>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</si>
  <si>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</si>
  <si>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</si>
  <si>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</si>
  <si>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</si>
  <si>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</si>
  <si>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</si>
  <si>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</si>
  <si>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</si>
  <si>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</si>
  <si>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</si>
  <si>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</si>
  <si>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</si>
  <si>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</si>
  <si>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</si>
  <si>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</si>
  <si>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</si>
  <si>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</si>
  <si>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</si>
  <si>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</si>
  <si>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</si>
  <si>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</si>
  <si>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</si>
  <si>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</si>
  <si>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</si>
  <si>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</si>
  <si>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</si>
  <si>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</si>
  <si>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</si>
  <si>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</si>
  <si>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</si>
  <si>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</si>
  <si>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</si>
  <si>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</si>
  <si>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</si>
  <si>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</si>
  <si>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</si>
  <si>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</si>
  <si>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</si>
  <si>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</si>
  <si>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</si>
  <si>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</si>
  <si>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</si>
  <si>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</si>
  <si>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</si>
  <si>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</si>
  <si>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</si>
  <si>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</si>
  <si>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</si>
  <si>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</si>
  <si>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</si>
  <si>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</si>
  <si>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</si>
  <si>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</si>
  <si>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</si>
  <si>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</si>
  <si>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</si>
  <si>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</si>
  <si>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</si>
  <si>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</si>
  <si>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</si>
  <si>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</si>
  <si>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</si>
  <si>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</si>
  <si>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</si>
  <si>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</si>
  <si>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</si>
  <si>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</si>
  <si>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</si>
  <si>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</si>
  <si>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</si>
  <si>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</si>
  <si>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</si>
  <si>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</si>
  <si>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</si>
  <si>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</si>
  <si>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</si>
  <si>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</si>
  <si>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</si>
  <si>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</si>
  <si>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</si>
  <si>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</si>
  <si>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</si>
  <si>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</si>
  <si>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</si>
  <si>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</si>
  <si>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</si>
  <si>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</si>
  <si>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</si>
  <si>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</si>
  <si>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</si>
  <si>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</si>
  <si>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</si>
  <si>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</si>
  <si>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</si>
  <si>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</si>
  <si>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</si>
  <si>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</si>
  <si>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</si>
  <si>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</si>
  <si>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</si>
  <si>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</si>
  <si>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</si>
  <si>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</si>
  <si>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</si>
  <si>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</si>
  <si>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</si>
  <si>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</si>
  <si>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</si>
  <si>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</si>
  <si>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</si>
  <si>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</si>
  <si>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</si>
  <si>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</si>
  <si>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</si>
  <si>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</si>
  <si>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</si>
  <si>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</si>
  <si>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</si>
  <si>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</si>
  <si>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</si>
  <si>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</si>
  <si>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</si>
  <si>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</si>
  <si>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</si>
  <si>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</si>
  <si>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</si>
  <si>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</si>
  <si>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</si>
  <si>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</si>
  <si>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</si>
  <si>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</si>
  <si>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</si>
  <si>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</si>
  <si>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</si>
  <si>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</si>
  <si>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</si>
  <si>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</si>
  <si>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</si>
  <si>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</si>
  <si>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</si>
  <si>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</si>
  <si>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</si>
  <si>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</si>
  <si>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</si>
  <si>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</si>
  <si>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</si>
  <si>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</si>
  <si>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</si>
  <si>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</si>
  <si>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</si>
  <si>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</si>
  <si>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</si>
  <si>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</si>
  <si>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</si>
  <si>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</si>
  <si>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</si>
  <si>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</si>
  <si>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</si>
  <si>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</si>
  <si>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</si>
  <si>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</si>
  <si>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</si>
  <si>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</si>
  <si>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</si>
  <si>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</si>
  <si>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</si>
  <si>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</si>
  <si>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</si>
  <si>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</si>
  <si>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</si>
  <si>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</si>
  <si>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</si>
  <si>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</si>
  <si>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</si>
  <si>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</si>
  <si>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</si>
  <si>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</si>
  <si>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</si>
  <si>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</si>
  <si>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</si>
  <si>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Default assumption</t>
  </si>
  <si>
    <t>UNSD, Country Files from the UNSD/UNEP data collection on Environment Statistics, 2017 (date accessed: September 2022)</t>
  </si>
  <si>
    <t>UNSD, Country Files from the UNSD/UNEP data collection on Environment Statistics, 2018 (date accessed: September 2022)</t>
  </si>
  <si>
    <t>Ministry of Health; Summary of samples and tests for wastewater 2022</t>
  </si>
  <si>
    <t>JOR_2017_UNSD</t>
  </si>
  <si>
    <t>JOR_2018_UNSD</t>
  </si>
  <si>
    <t>JOR_2022_MOH</t>
  </si>
  <si>
    <t>Table W4, Line 9, Total wastewater generated by households</t>
  </si>
  <si>
    <t>Table W5, derived from the proportion of the population connected to wastewater treatment plants (line 2=66%) divided by the proportion of the population connected to wastewater collecting systems (sewers; line 1=66%)</t>
  </si>
  <si>
    <t>Data received during country consultation 2023/22</t>
  </si>
  <si>
    <t>Assumes that performance of faecal sludge treatment at centralized treatment facilities is the same as that for sewer wastewater treatment</t>
  </si>
  <si>
    <t>UNSD, Country Files from the UNSD/UNEP data collection on Environment Statistics, 2012 (date accessed: September 2022)</t>
  </si>
  <si>
    <t>UNSD, Country Files from the UNSD/UNEP data collection on Environment Statistics, 2013 (date accessed: September 2022)</t>
  </si>
  <si>
    <t>UNSD, Country Files from the UNSD/UNEP data collection on Environment Statistics, 2014 (date accessed: September 2022)</t>
  </si>
  <si>
    <t>UNSD, Country Files from the UNSD/UNEP data collection on Environment Statistics, 2015 (date accessed: September 2022)</t>
  </si>
  <si>
    <t>UNSD, Country Files from the UNSD/UNEP data collection on Environment Statistics, 2016 (date accessed: September 2022)</t>
  </si>
  <si>
    <t>Ministry of Water &amp; Irrigation; Jordan Water Sector Facts &amp; Figures 2017</t>
  </si>
  <si>
    <t>Ministry of Water &amp; Irrigation; Annual Report 2019</t>
  </si>
  <si>
    <t>JOR_2012_UNSD</t>
  </si>
  <si>
    <t>JOR_2013_UNSD</t>
  </si>
  <si>
    <t>JOR_2014_UNSD</t>
  </si>
  <si>
    <t>JOR_2015_UNSD</t>
  </si>
  <si>
    <t>JOR_2016_UNSD</t>
  </si>
  <si>
    <t>JOR_2017_MWI</t>
  </si>
  <si>
    <t>JOR_2019_MWI</t>
  </si>
  <si>
    <t>Table W5, derived from the proportion of the population connected to wastewater treatment plants (line 2=62.7%) divided by the proportion of the population connected to wastewater collecting systems (sewers; line 1=62.7%)</t>
  </si>
  <si>
    <t>Table W5, derived from the proportion of the population connected to wastewater treatment plants (line 2=62.4%) divided by the proportion of the population connected to wastewater collecting systems (sewers; line 1=62.4%)</t>
  </si>
  <si>
    <t>Table W5, derived from the proportion of the population connected to wastewater treatment plants (line 2=62.9%) divided by the proportion of the population connected to wastewater collecting systems (sewers; line 1=62.9%)</t>
  </si>
  <si>
    <t>Table W5, derived from the proportion of the population connected to wastewater treatment plants (line 2=63.8%) divided by the proportion of the population connected to wastewater collecting systems (sewers; line 1=63.8%)</t>
  </si>
  <si>
    <t>Table W5, derived from the proportion of the population connected to wastewater treatment plants (line 2=65.5%) divided by the proportion of the population connected to wastewater collecting systems (sewers; line 1=65.5%)</t>
  </si>
  <si>
    <t>Table W5, derived from the proportion of the population connected to wastewater treatment plants (line 2=65.1%) divided by the proportion of the population connected to wastewater collecting systems (sewers; line 1=65.1%)</t>
  </si>
  <si>
    <t>pg. 17; Wastewater Treatment Plants in Jordan 2017; All plants operate secondary or higher treatment technologies</t>
  </si>
  <si>
    <t>pg. 84; All plants operate secondary or higher treatment technologies (link: https://www.mwi.gov.jo/Ar/List/التقارير_السنوية; accessed: January 2023)</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</si>
</sst>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8">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3"/>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4"/>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5"/>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107</v>
      </c>
      <c r="B1" s="109"/>
    </row>
    <row xmlns:x14ac="http://schemas.microsoft.com/office/spreadsheetml/2009/9/ac" r="2" ht="25" x14ac:dyDescent="0.25">
      <c r="A2" s="128" t="s">
        <v>106</v>
      </c>
      <c r="B2" s="127" t="s">
        <v>149</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2022</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A- Generated'!A1"/>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 ref="C24" location="'E- Safely treated'!A1" display="'E- Safely treated'!A1"/>
    <hyperlink ref="C23" location="'D- Delivered'!A1" display="'D- Delivered'!A1"/>
    <hyperlink ref="C22" location="'C- WW management chain'!A1" display="'C- WW management chain'!A1"/>
    <hyperlink ref="C21" location="'B- Generated by facility type'!A1" display="'B- Generated by facility type'!A1"/>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100</v>
      </c>
      <c r="C1" t="s">
        <v>16</v>
      </c>
      <c r="D1" t="s">
        <v>17</v>
      </c>
      <c r="E1" t="s">
        <v>130</v>
      </c>
      <c r="F1" t="s">
        <v>9</v>
      </c>
      <c r="G1" t="s">
        <v>7</v>
      </c>
      <c r="H1" t="s">
        <v>10</v>
      </c>
      <c r="I1" t="s">
        <v>11</v>
      </c>
      <c r="J1" t="s">
        <v>82</v>
      </c>
      <c r="K1" t="s">
        <v>12</v>
      </c>
      <c r="L1" t="s">
        <v>86</v>
      </c>
      <c r="M1" t="s">
        <v>13</v>
      </c>
    </row>
    <row xmlns:x14ac="http://schemas.microsoft.com/office/spreadsheetml/2009/9/ac" r="2" x14ac:dyDescent="0.2">
      <c r="A2" t="s">
        <v>1377</v>
      </c>
      <c r="B2" s="6" t="s">
        <v>1376</v>
      </c>
      <c r="C2" s="91">
        <v>1</v>
      </c>
      <c r="D2" t="s">
        <v>131</v>
      </c>
      <c r="E2" t="s">
        <v>2256</v>
      </c>
      <c r="F2" s="91">
        <v>11285.870000000001</v>
      </c>
      <c r="G2" t="s">
        <v>2102</v>
      </c>
      <c r="H2" t="s">
        <v>194</v>
      </c>
      <c r="I2" s="91">
        <v>2022</v>
      </c>
      <c r="J2" t="s">
        <v>83</v>
      </c>
      <c r="K2" t="s">
        <v>2297</v>
      </c>
      <c r="L2" t="s">
        <v>191</v>
      </c>
      <c r="M2" t="s">
        <v>191</v>
      </c>
    </row>
    <row r="3">
      <c r="A3" t="s">
        <v>1377</v>
      </c>
      <c r="B3" t="s">
        <v>1376</v>
      </c>
      <c r="C3" s="91">
        <v>2</v>
      </c>
      <c r="D3" t="s">
        <v>132</v>
      </c>
      <c r="E3" t="s">
        <v>2257</v>
      </c>
      <c r="F3" s="91">
        <v>98.469999999999999</v>
      </c>
      <c r="G3" t="s">
        <v>80</v>
      </c>
      <c r="H3" t="s">
        <v>194</v>
      </c>
      <c r="I3" s="91">
        <v>2022</v>
      </c>
      <c r="J3" t="s">
        <v>83</v>
      </c>
      <c r="K3" t="s">
        <v>2298</v>
      </c>
      <c r="L3" t="s">
        <v>191</v>
      </c>
      <c r="M3" t="s">
        <v>191</v>
      </c>
    </row>
    <row r="4">
      <c r="A4" t="s">
        <v>1377</v>
      </c>
      <c r="B4" t="s">
        <v>1376</v>
      </c>
      <c r="C4" s="91">
        <v>3</v>
      </c>
      <c r="D4" t="s">
        <v>133</v>
      </c>
      <c r="E4" t="s">
        <v>2258</v>
      </c>
      <c r="F4" s="91">
        <v>1.53</v>
      </c>
      <c r="G4" t="s">
        <v>80</v>
      </c>
      <c r="H4" t="s">
        <v>194</v>
      </c>
      <c r="I4" s="91">
        <v>2022</v>
      </c>
      <c r="J4" t="s">
        <v>83</v>
      </c>
      <c r="K4" t="s">
        <v>2298</v>
      </c>
      <c r="L4" t="s">
        <v>191</v>
      </c>
      <c r="M4" t="s">
        <v>191</v>
      </c>
    </row>
    <row r="5">
      <c r="A5" t="s">
        <v>1377</v>
      </c>
      <c r="B5" t="s">
        <v>1376</v>
      </c>
      <c r="C5" s="91">
        <v>4</v>
      </c>
      <c r="D5" t="s">
        <v>152</v>
      </c>
      <c r="E5" t="s">
        <v>2259</v>
      </c>
      <c r="F5" s="91">
        <v>120</v>
      </c>
      <c r="G5" t="s">
        <v>89</v>
      </c>
      <c r="H5" t="s">
        <v>81</v>
      </c>
      <c r="I5" s="91">
        <v>2022</v>
      </c>
      <c r="J5" t="s">
        <v>83</v>
      </c>
      <c r="K5" t="s">
        <v>2299</v>
      </c>
      <c r="L5" t="s">
        <v>191</v>
      </c>
      <c r="M5" t="s">
        <v>191</v>
      </c>
    </row>
    <row r="6">
      <c r="A6" t="s">
        <v>1377</v>
      </c>
      <c r="B6" t="s">
        <v>1376</v>
      </c>
      <c r="C6" s="91">
        <v>5</v>
      </c>
      <c r="D6" t="s">
        <v>153</v>
      </c>
      <c r="E6" t="s">
        <v>2260</v>
      </c>
      <c r="F6" s="91">
        <v>20</v>
      </c>
      <c r="G6" t="s">
        <v>89</v>
      </c>
      <c r="H6" t="s">
        <v>81</v>
      </c>
      <c r="I6" s="91">
        <v>2022</v>
      </c>
      <c r="J6" t="s">
        <v>83</v>
      </c>
      <c r="K6" t="s">
        <v>2299</v>
      </c>
      <c r="L6" t="s">
        <v>191</v>
      </c>
      <c r="M6" t="s">
        <v>191</v>
      </c>
    </row>
    <row r="7">
      <c r="A7" t="s">
        <v>1377</v>
      </c>
      <c r="B7" t="s">
        <v>1376</v>
      </c>
      <c r="C7" s="91">
        <v>6</v>
      </c>
      <c r="D7" t="s">
        <v>146</v>
      </c>
      <c r="E7" t="s">
        <v>2261</v>
      </c>
      <c r="F7" s="91">
        <v>488.01852416992188</v>
      </c>
      <c r="G7" t="s">
        <v>102</v>
      </c>
      <c r="H7" t="s">
        <v>5</v>
      </c>
      <c r="I7" s="91">
        <v>2022</v>
      </c>
      <c r="J7" t="s">
        <v>83</v>
      </c>
      <c r="K7" t="s">
        <v>191</v>
      </c>
      <c r="L7" t="s">
        <v>191</v>
      </c>
      <c r="M7" t="s">
        <v>191</v>
      </c>
    </row>
    <row r="8">
      <c r="A8" t="s">
        <v>1377</v>
      </c>
      <c r="B8" t="s">
        <v>1376</v>
      </c>
      <c r="C8" s="91">
        <v>7</v>
      </c>
      <c r="D8" t="s">
        <v>104</v>
      </c>
      <c r="E8" t="s">
        <v>2262</v>
      </c>
      <c r="F8" s="91">
        <v>80</v>
      </c>
      <c r="G8" t="s">
        <v>80</v>
      </c>
      <c r="H8" t="s">
        <v>81</v>
      </c>
      <c r="I8" s="91">
        <v>2022</v>
      </c>
      <c r="J8" t="s">
        <v>83</v>
      </c>
      <c r="K8" t="s">
        <v>2299</v>
      </c>
      <c r="L8" t="s">
        <v>191</v>
      </c>
      <c r="M8" t="s">
        <v>191</v>
      </c>
    </row>
    <row r="9">
      <c r="A9" t="s">
        <v>1377</v>
      </c>
      <c r="B9" t="s">
        <v>1376</v>
      </c>
      <c r="C9" s="91">
        <v>8</v>
      </c>
      <c r="D9" t="s">
        <v>145</v>
      </c>
      <c r="E9" t="s">
        <v>2263</v>
      </c>
      <c r="F9" s="91">
        <v>267.39999389648438</v>
      </c>
      <c r="G9" t="s">
        <v>102</v>
      </c>
      <c r="H9" t="s">
        <v>2296</v>
      </c>
      <c r="I9" s="91">
        <v>2017</v>
      </c>
      <c r="J9" t="s">
        <v>83</v>
      </c>
      <c r="K9" t="s">
        <v>2300</v>
      </c>
      <c r="L9" t="s">
        <v>2303</v>
      </c>
      <c r="M9" t="s">
        <v>2306</v>
      </c>
    </row>
    <row r="10">
      <c r="A10" t="s">
        <v>1377</v>
      </c>
      <c r="B10" t="s">
        <v>1376</v>
      </c>
      <c r="C10" s="91">
        <v>9</v>
      </c>
      <c r="D10" t="s">
        <v>139</v>
      </c>
      <c r="E10" t="s">
        <v>2264</v>
      </c>
      <c r="F10" s="91">
        <v>66.989999999999995</v>
      </c>
      <c r="G10" t="s">
        <v>80</v>
      </c>
      <c r="H10" t="s">
        <v>194</v>
      </c>
      <c r="I10" s="91">
        <v>2022</v>
      </c>
      <c r="J10" t="s">
        <v>83</v>
      </c>
      <c r="K10" t="s">
        <v>2298</v>
      </c>
      <c r="L10" t="s">
        <v>191</v>
      </c>
      <c r="M10" t="s">
        <v>191</v>
      </c>
    </row>
    <row r="11">
      <c r="A11" t="s">
        <v>1377</v>
      </c>
      <c r="B11" t="s">
        <v>1376</v>
      </c>
      <c r="C11" s="91">
        <v>10</v>
      </c>
      <c r="D11" t="s">
        <v>73</v>
      </c>
      <c r="E11" t="s">
        <v>2265</v>
      </c>
      <c r="F11" s="91">
        <v>30.120000000000001</v>
      </c>
      <c r="G11" t="s">
        <v>80</v>
      </c>
      <c r="H11" t="s">
        <v>194</v>
      </c>
      <c r="I11" s="91">
        <v>2022</v>
      </c>
      <c r="J11" t="s">
        <v>83</v>
      </c>
      <c r="K11" t="s">
        <v>2298</v>
      </c>
      <c r="L11" t="s">
        <v>191</v>
      </c>
      <c r="M11" t="s">
        <v>191</v>
      </c>
    </row>
    <row r="12">
      <c r="A12" t="s">
        <v>1377</v>
      </c>
      <c r="B12" t="s">
        <v>1376</v>
      </c>
      <c r="C12" s="91">
        <v>11</v>
      </c>
      <c r="D12" t="s">
        <v>74</v>
      </c>
      <c r="E12" t="s">
        <v>2266</v>
      </c>
      <c r="F12" s="91">
        <v>1.6799999999999999</v>
      </c>
      <c r="G12" t="s">
        <v>80</v>
      </c>
      <c r="H12" t="s">
        <v>194</v>
      </c>
      <c r="I12" s="91">
        <v>2022</v>
      </c>
      <c r="J12" t="s">
        <v>83</v>
      </c>
      <c r="K12" t="s">
        <v>2298</v>
      </c>
      <c r="L12" t="s">
        <v>191</v>
      </c>
      <c r="M12" t="s">
        <v>191</v>
      </c>
    </row>
    <row r="13">
      <c r="A13" t="s">
        <v>1377</v>
      </c>
      <c r="B13" t="s">
        <v>1376</v>
      </c>
      <c r="C13" s="91">
        <v>12</v>
      </c>
      <c r="D13" t="s">
        <v>75</v>
      </c>
      <c r="E13" t="s">
        <v>2267</v>
      </c>
      <c r="F13" s="91">
        <v>1.1000000000000001</v>
      </c>
      <c r="G13" t="s">
        <v>80</v>
      </c>
      <c r="H13" t="s">
        <v>194</v>
      </c>
      <c r="I13" s="91">
        <v>2022</v>
      </c>
      <c r="J13" t="s">
        <v>83</v>
      </c>
      <c r="K13" t="s">
        <v>2298</v>
      </c>
      <c r="L13" t="s">
        <v>191</v>
      </c>
      <c r="M13" t="s">
        <v>191</v>
      </c>
    </row>
    <row r="14">
      <c r="A14" t="s">
        <v>1377</v>
      </c>
      <c r="B14" t="s">
        <v>1376</v>
      </c>
      <c r="C14" s="91">
        <v>13</v>
      </c>
      <c r="D14" t="s">
        <v>76</v>
      </c>
      <c r="E14" t="s">
        <v>2268</v>
      </c>
      <c r="F14" s="91">
        <v>0.10000000000000001</v>
      </c>
      <c r="G14" t="s">
        <v>80</v>
      </c>
      <c r="H14" t="s">
        <v>194</v>
      </c>
      <c r="I14" s="91">
        <v>2022</v>
      </c>
      <c r="J14" t="s">
        <v>83</v>
      </c>
      <c r="K14" t="s">
        <v>2298</v>
      </c>
      <c r="L14" t="s">
        <v>191</v>
      </c>
      <c r="M14" t="s">
        <v>191</v>
      </c>
    </row>
    <row r="15">
      <c r="A15" t="s">
        <v>1377</v>
      </c>
      <c r="B15" t="s">
        <v>1376</v>
      </c>
      <c r="C15" s="91">
        <v>14</v>
      </c>
      <c r="D15" t="s">
        <v>140</v>
      </c>
      <c r="E15" t="s">
        <v>2269</v>
      </c>
      <c r="F15" s="91">
        <v>179.13125591125487</v>
      </c>
      <c r="G15" t="s">
        <v>102</v>
      </c>
      <c r="H15" t="s">
        <v>5</v>
      </c>
      <c r="I15" s="91">
        <v>2022</v>
      </c>
      <c r="J15" t="s">
        <v>83</v>
      </c>
      <c r="K15" t="s">
        <v>191</v>
      </c>
      <c r="L15" t="s">
        <v>191</v>
      </c>
      <c r="M15" t="s">
        <v>191</v>
      </c>
    </row>
    <row r="16">
      <c r="A16" t="s">
        <v>1377</v>
      </c>
      <c r="B16" t="s">
        <v>1376</v>
      </c>
      <c r="C16" s="91">
        <v>15</v>
      </c>
      <c r="D16" t="s">
        <v>141</v>
      </c>
      <c r="E16" t="s">
        <v>2270</v>
      </c>
      <c r="F16" s="91">
        <v>80.540878295898438</v>
      </c>
      <c r="G16" t="s">
        <v>102</v>
      </c>
      <c r="H16" t="s">
        <v>5</v>
      </c>
      <c r="I16" s="91">
        <v>2022</v>
      </c>
      <c r="J16" t="s">
        <v>83</v>
      </c>
      <c r="K16" t="s">
        <v>191</v>
      </c>
      <c r="L16" t="s">
        <v>191</v>
      </c>
      <c r="M16" t="s">
        <v>191</v>
      </c>
    </row>
    <row r="17">
      <c r="A17" t="s">
        <v>1377</v>
      </c>
      <c r="B17" t="s">
        <v>1376</v>
      </c>
      <c r="C17" s="91">
        <v>16</v>
      </c>
      <c r="D17" t="s">
        <v>142</v>
      </c>
      <c r="E17" t="s">
        <v>2271</v>
      </c>
      <c r="F17" s="91">
        <v>4.4923200607299805</v>
      </c>
      <c r="G17" t="s">
        <v>102</v>
      </c>
      <c r="H17" t="s">
        <v>5</v>
      </c>
      <c r="I17" s="91">
        <v>2022</v>
      </c>
      <c r="J17" t="s">
        <v>83</v>
      </c>
      <c r="K17" t="s">
        <v>191</v>
      </c>
      <c r="L17" t="s">
        <v>191</v>
      </c>
      <c r="M17" t="s">
        <v>191</v>
      </c>
    </row>
    <row r="18">
      <c r="A18" t="s">
        <v>1377</v>
      </c>
      <c r="B18" t="s">
        <v>1376</v>
      </c>
      <c r="C18" s="91">
        <v>17</v>
      </c>
      <c r="D18" t="s">
        <v>143</v>
      </c>
      <c r="E18" t="s">
        <v>2272</v>
      </c>
      <c r="F18" s="91">
        <v>2.9414000511169434</v>
      </c>
      <c r="G18" t="s">
        <v>102</v>
      </c>
      <c r="H18" t="s">
        <v>5</v>
      </c>
      <c r="I18" s="91">
        <v>2022</v>
      </c>
      <c r="J18" t="s">
        <v>83</v>
      </c>
      <c r="K18" t="s">
        <v>191</v>
      </c>
      <c r="L18" t="s">
        <v>191</v>
      </c>
      <c r="M18" t="s">
        <v>191</v>
      </c>
    </row>
    <row r="19">
      <c r="A19" t="s">
        <v>1377</v>
      </c>
      <c r="B19" t="s">
        <v>1376</v>
      </c>
      <c r="C19" s="91">
        <v>18</v>
      </c>
      <c r="D19" t="s">
        <v>144</v>
      </c>
      <c r="E19" t="s">
        <v>2273</v>
      </c>
      <c r="F19" s="91">
        <v>0.26739999651908875</v>
      </c>
      <c r="G19" t="s">
        <v>102</v>
      </c>
      <c r="H19" t="s">
        <v>5</v>
      </c>
      <c r="I19" s="91">
        <v>2022</v>
      </c>
      <c r="J19" t="s">
        <v>83</v>
      </c>
      <c r="K19" t="s">
        <v>191</v>
      </c>
      <c r="L19" t="s">
        <v>191</v>
      </c>
      <c r="M19" t="s">
        <v>191</v>
      </c>
    </row>
    <row r="20">
      <c r="A20" t="s">
        <v>1377</v>
      </c>
      <c r="B20" t="s">
        <v>1376</v>
      </c>
      <c r="C20" s="91">
        <v>19</v>
      </c>
      <c r="D20" t="s">
        <v>2103</v>
      </c>
      <c r="E20" t="s">
        <v>2274</v>
      </c>
      <c r="F20" s="91">
        <v>100</v>
      </c>
      <c r="G20" t="s">
        <v>80</v>
      </c>
      <c r="H20" t="s">
        <v>2296</v>
      </c>
      <c r="I20" s="91">
        <v>2018</v>
      </c>
      <c r="J20" t="s">
        <v>83</v>
      </c>
      <c r="K20" t="s">
        <v>2301</v>
      </c>
      <c r="L20" t="s">
        <v>2304</v>
      </c>
      <c r="M20" t="s">
        <v>2307</v>
      </c>
    </row>
    <row r="21">
      <c r="A21" t="s">
        <v>1377</v>
      </c>
      <c r="B21" t="s">
        <v>1376</v>
      </c>
      <c r="C21" s="91">
        <v>20</v>
      </c>
      <c r="D21" t="s">
        <v>2104</v>
      </c>
      <c r="E21" t="s">
        <v>2275</v>
      </c>
      <c r="F21" s="91">
        <v>93</v>
      </c>
      <c r="G21" t="s">
        <v>80</v>
      </c>
      <c r="H21" t="s">
        <v>2296</v>
      </c>
      <c r="I21" s="91">
        <v>2022</v>
      </c>
      <c r="J21" t="s">
        <v>83</v>
      </c>
      <c r="K21" t="s">
        <v>2302</v>
      </c>
      <c r="L21" t="s">
        <v>2305</v>
      </c>
      <c r="M21" t="s">
        <v>2308</v>
      </c>
    </row>
    <row r="22">
      <c r="A22" t="s">
        <v>1377</v>
      </c>
      <c r="B22" t="s">
        <v>1376</v>
      </c>
      <c r="C22" s="91">
        <v>21</v>
      </c>
      <c r="D22" t="s">
        <v>2105</v>
      </c>
      <c r="E22" t="s">
        <v>2276</v>
      </c>
      <c r="F22" s="91"/>
      <c r="G22" t="s">
        <v>191</v>
      </c>
      <c r="H22" t="s">
        <v>191</v>
      </c>
      <c r="I22" s="91"/>
      <c r="J22" t="s">
        <v>84</v>
      </c>
      <c r="K22" t="s">
        <v>191</v>
      </c>
      <c r="L22" t="s">
        <v>191</v>
      </c>
      <c r="M22" t="s">
        <v>191</v>
      </c>
    </row>
    <row r="23">
      <c r="A23" t="s">
        <v>1377</v>
      </c>
      <c r="B23" t="s">
        <v>1376</v>
      </c>
      <c r="C23" s="91">
        <v>22</v>
      </c>
      <c r="D23" t="s">
        <v>2126</v>
      </c>
      <c r="E23" t="s">
        <v>2277</v>
      </c>
      <c r="F23" s="91">
        <v>50</v>
      </c>
      <c r="G23" t="s">
        <v>80</v>
      </c>
      <c r="H23" t="s">
        <v>81</v>
      </c>
      <c r="I23" s="91">
        <v>2022</v>
      </c>
      <c r="J23" t="s">
        <v>83</v>
      </c>
      <c r="K23" t="s">
        <v>2299</v>
      </c>
      <c r="L23" t="s">
        <v>191</v>
      </c>
      <c r="M23" t="s">
        <v>191</v>
      </c>
    </row>
    <row r="24">
      <c r="A24" t="s">
        <v>1377</v>
      </c>
      <c r="B24" t="s">
        <v>1376</v>
      </c>
      <c r="C24" s="91">
        <v>23</v>
      </c>
      <c r="D24" t="s">
        <v>180</v>
      </c>
      <c r="E24" t="s">
        <v>2278</v>
      </c>
      <c r="F24" s="91">
        <v>0</v>
      </c>
      <c r="G24" t="s">
        <v>80</v>
      </c>
      <c r="H24" t="s">
        <v>81</v>
      </c>
      <c r="I24" s="91">
        <v>2022</v>
      </c>
      <c r="J24" t="s">
        <v>83</v>
      </c>
      <c r="K24" t="s">
        <v>2299</v>
      </c>
      <c r="L24" t="s">
        <v>191</v>
      </c>
      <c r="M24" t="s">
        <v>191</v>
      </c>
    </row>
    <row r="25">
      <c r="A25" t="s">
        <v>1377</v>
      </c>
      <c r="B25" t="s">
        <v>1376</v>
      </c>
      <c r="C25" s="91">
        <v>24</v>
      </c>
      <c r="D25" t="s">
        <v>2127</v>
      </c>
      <c r="E25" t="s">
        <v>2279</v>
      </c>
      <c r="F25" s="91">
        <v>0</v>
      </c>
      <c r="G25" t="s">
        <v>80</v>
      </c>
      <c r="H25" t="s">
        <v>81</v>
      </c>
      <c r="I25" s="91">
        <v>2022</v>
      </c>
      <c r="J25" t="s">
        <v>83</v>
      </c>
      <c r="K25" t="s">
        <v>2299</v>
      </c>
      <c r="L25" t="s">
        <v>191</v>
      </c>
      <c r="M25" t="s">
        <v>191</v>
      </c>
    </row>
    <row r="26">
      <c r="A26" t="s">
        <v>1377</v>
      </c>
      <c r="B26" t="s">
        <v>1376</v>
      </c>
      <c r="C26" s="91">
        <v>25</v>
      </c>
      <c r="D26" t="s">
        <v>179</v>
      </c>
      <c r="E26" t="s">
        <v>2280</v>
      </c>
      <c r="F26" s="91">
        <v>50</v>
      </c>
      <c r="G26" t="s">
        <v>80</v>
      </c>
      <c r="H26" t="s">
        <v>81</v>
      </c>
      <c r="I26" s="91">
        <v>2022</v>
      </c>
      <c r="J26" t="s">
        <v>83</v>
      </c>
      <c r="K26" t="s">
        <v>2299</v>
      </c>
      <c r="L26" t="s">
        <v>191</v>
      </c>
      <c r="M26" t="s">
        <v>191</v>
      </c>
    </row>
    <row r="27">
      <c r="A27" t="s">
        <v>1377</v>
      </c>
      <c r="B27" t="s">
        <v>1376</v>
      </c>
      <c r="C27" s="91">
        <v>26</v>
      </c>
      <c r="D27" t="s">
        <v>186</v>
      </c>
      <c r="E27" t="s">
        <v>2281</v>
      </c>
      <c r="F27" s="91">
        <v>50</v>
      </c>
      <c r="G27" t="s">
        <v>80</v>
      </c>
      <c r="H27" t="s">
        <v>81</v>
      </c>
      <c r="I27" s="91">
        <v>2022</v>
      </c>
      <c r="J27" t="s">
        <v>83</v>
      </c>
      <c r="K27" t="s">
        <v>2299</v>
      </c>
      <c r="L27" t="s">
        <v>191</v>
      </c>
      <c r="M27" t="s">
        <v>191</v>
      </c>
    </row>
    <row r="28">
      <c r="A28" t="s">
        <v>1377</v>
      </c>
      <c r="B28" t="s">
        <v>1376</v>
      </c>
      <c r="C28" s="91">
        <v>27</v>
      </c>
      <c r="D28" t="s">
        <v>2106</v>
      </c>
      <c r="E28" t="s">
        <v>2282</v>
      </c>
      <c r="F28" s="91">
        <v>100</v>
      </c>
      <c r="G28" t="s">
        <v>80</v>
      </c>
      <c r="H28" t="s">
        <v>81</v>
      </c>
      <c r="I28" s="91">
        <v>2022</v>
      </c>
      <c r="J28" t="s">
        <v>83</v>
      </c>
      <c r="K28" t="s">
        <v>2299</v>
      </c>
      <c r="L28" t="s">
        <v>191</v>
      </c>
      <c r="M28" t="s">
        <v>191</v>
      </c>
    </row>
    <row r="29">
      <c r="A29" t="s">
        <v>1377</v>
      </c>
      <c r="B29" t="s">
        <v>1376</v>
      </c>
      <c r="C29" s="91">
        <v>28</v>
      </c>
      <c r="D29" t="s">
        <v>2107</v>
      </c>
      <c r="E29" t="s">
        <v>2283</v>
      </c>
      <c r="F29" s="91">
        <v>93</v>
      </c>
      <c r="G29" t="s">
        <v>80</v>
      </c>
      <c r="H29" t="s">
        <v>81</v>
      </c>
      <c r="I29" s="91">
        <v>2022</v>
      </c>
      <c r="J29" t="s">
        <v>83</v>
      </c>
      <c r="K29" t="s">
        <v>191</v>
      </c>
      <c r="L29" t="s">
        <v>191</v>
      </c>
      <c r="M29" t="s">
        <v>2309</v>
      </c>
    </row>
    <row r="30">
      <c r="A30" t="s">
        <v>1377</v>
      </c>
      <c r="B30" t="s">
        <v>1376</v>
      </c>
      <c r="C30" s="91">
        <v>29</v>
      </c>
      <c r="D30" t="s">
        <v>2108</v>
      </c>
      <c r="E30" t="s">
        <v>2284</v>
      </c>
      <c r="F30" s="91">
        <v>179.13125610351563</v>
      </c>
      <c r="G30" t="s">
        <v>102</v>
      </c>
      <c r="H30" t="s">
        <v>5</v>
      </c>
      <c r="I30" s="91">
        <v>2022</v>
      </c>
      <c r="J30" t="s">
        <v>83</v>
      </c>
      <c r="K30" t="s">
        <v>191</v>
      </c>
      <c r="L30" t="s">
        <v>191</v>
      </c>
      <c r="M30" t="s">
        <v>191</v>
      </c>
    </row>
    <row r="31">
      <c r="A31" t="s">
        <v>1377</v>
      </c>
      <c r="B31" t="s">
        <v>1376</v>
      </c>
      <c r="C31" s="91">
        <v>30</v>
      </c>
      <c r="D31" t="s">
        <v>2109</v>
      </c>
      <c r="E31" t="s">
        <v>2285</v>
      </c>
      <c r="F31" s="91">
        <v>20.135219573974609</v>
      </c>
      <c r="G31" t="s">
        <v>102</v>
      </c>
      <c r="H31" t="s">
        <v>5</v>
      </c>
      <c r="I31" s="91">
        <v>2022</v>
      </c>
      <c r="J31" t="s">
        <v>83</v>
      </c>
      <c r="K31" t="s">
        <v>191</v>
      </c>
      <c r="L31" t="s">
        <v>191</v>
      </c>
      <c r="M31" t="s">
        <v>191</v>
      </c>
    </row>
    <row r="32">
      <c r="A32" t="s">
        <v>1377</v>
      </c>
      <c r="B32" t="s">
        <v>1376</v>
      </c>
      <c r="C32" s="91">
        <v>31</v>
      </c>
      <c r="D32" t="s">
        <v>2110</v>
      </c>
      <c r="E32" t="s">
        <v>2286</v>
      </c>
      <c r="F32" s="91">
        <v>20.135219573974609</v>
      </c>
      <c r="G32" t="s">
        <v>102</v>
      </c>
      <c r="H32" t="s">
        <v>5</v>
      </c>
      <c r="I32" s="91">
        <v>2022</v>
      </c>
      <c r="J32" t="s">
        <v>83</v>
      </c>
      <c r="K32" t="s">
        <v>191</v>
      </c>
      <c r="L32" t="s">
        <v>191</v>
      </c>
      <c r="M32" t="s">
        <v>191</v>
      </c>
    </row>
    <row r="33">
      <c r="A33" t="s">
        <v>1377</v>
      </c>
      <c r="B33" t="s">
        <v>1376</v>
      </c>
      <c r="C33" s="91">
        <v>32</v>
      </c>
      <c r="D33" t="s">
        <v>2111</v>
      </c>
      <c r="E33" t="s">
        <v>2287</v>
      </c>
      <c r="F33" s="91">
        <v>219.40170288085938</v>
      </c>
      <c r="G33" t="s">
        <v>102</v>
      </c>
      <c r="H33" t="s">
        <v>5</v>
      </c>
      <c r="I33" s="91">
        <v>2022</v>
      </c>
      <c r="J33" t="s">
        <v>83</v>
      </c>
      <c r="K33" t="s">
        <v>191</v>
      </c>
      <c r="L33" t="s">
        <v>191</v>
      </c>
      <c r="M33" t="s">
        <v>191</v>
      </c>
    </row>
    <row r="34">
      <c r="A34" t="s">
        <v>1377</v>
      </c>
      <c r="B34" t="s">
        <v>1376</v>
      </c>
      <c r="C34" s="91">
        <v>33</v>
      </c>
      <c r="D34" t="s">
        <v>168</v>
      </c>
      <c r="E34" t="s">
        <v>2288</v>
      </c>
      <c r="F34" s="91">
        <v>166.59207153320313</v>
      </c>
      <c r="G34" t="s">
        <v>102</v>
      </c>
      <c r="H34" t="s">
        <v>5</v>
      </c>
      <c r="I34" s="91">
        <v>2022</v>
      </c>
      <c r="J34" t="s">
        <v>83</v>
      </c>
      <c r="K34" t="s">
        <v>191</v>
      </c>
      <c r="L34" t="s">
        <v>191</v>
      </c>
      <c r="M34" t="s">
        <v>191</v>
      </c>
    </row>
    <row r="35">
      <c r="A35" t="s">
        <v>1377</v>
      </c>
      <c r="B35" t="s">
        <v>1376</v>
      </c>
      <c r="C35" s="91">
        <v>34</v>
      </c>
      <c r="D35" t="s">
        <v>2112</v>
      </c>
      <c r="E35" t="s">
        <v>2289</v>
      </c>
      <c r="F35" s="91">
        <v>18.725753784179688</v>
      </c>
      <c r="G35" t="s">
        <v>102</v>
      </c>
      <c r="H35" t="s">
        <v>5</v>
      </c>
      <c r="I35" s="91">
        <v>2022</v>
      </c>
      <c r="J35" t="s">
        <v>83</v>
      </c>
      <c r="K35" t="s">
        <v>191</v>
      </c>
      <c r="L35" t="s">
        <v>191</v>
      </c>
      <c r="M35" t="s">
        <v>191</v>
      </c>
    </row>
    <row r="36">
      <c r="A36" t="s">
        <v>1377</v>
      </c>
      <c r="B36" t="s">
        <v>1376</v>
      </c>
      <c r="C36" s="91">
        <v>35</v>
      </c>
      <c r="D36" t="s">
        <v>2113</v>
      </c>
      <c r="E36" t="s">
        <v>2290</v>
      </c>
      <c r="F36" s="91">
        <v>20.135219573974609</v>
      </c>
      <c r="G36" t="s">
        <v>102</v>
      </c>
      <c r="H36" t="s">
        <v>5</v>
      </c>
      <c r="I36" s="91">
        <v>2022</v>
      </c>
      <c r="J36" t="s">
        <v>83</v>
      </c>
      <c r="K36" t="s">
        <v>191</v>
      </c>
      <c r="L36" t="s">
        <v>191</v>
      </c>
      <c r="M36" t="s">
        <v>191</v>
      </c>
    </row>
    <row r="37">
      <c r="A37" t="s">
        <v>1377</v>
      </c>
      <c r="B37" t="s">
        <v>1376</v>
      </c>
      <c r="C37" s="91">
        <v>36</v>
      </c>
      <c r="D37" t="s">
        <v>170</v>
      </c>
      <c r="E37" t="s">
        <v>2291</v>
      </c>
      <c r="F37" s="91">
        <v>205.45304870605469</v>
      </c>
      <c r="G37" t="s">
        <v>102</v>
      </c>
      <c r="H37" t="s">
        <v>5</v>
      </c>
      <c r="I37" s="91">
        <v>2022</v>
      </c>
      <c r="J37" t="s">
        <v>83</v>
      </c>
      <c r="K37" t="s">
        <v>191</v>
      </c>
      <c r="L37" t="s">
        <v>191</v>
      </c>
      <c r="M37" t="s">
        <v>191</v>
      </c>
    </row>
    <row r="38">
      <c r="A38" t="s">
        <v>1377</v>
      </c>
      <c r="B38" t="s">
        <v>1376</v>
      </c>
      <c r="C38" s="91">
        <v>37</v>
      </c>
      <c r="D38" t="s">
        <v>169</v>
      </c>
      <c r="E38" t="s">
        <v>2292</v>
      </c>
      <c r="F38" s="91">
        <v>62.300701141357422</v>
      </c>
      <c r="G38" t="s">
        <v>80</v>
      </c>
      <c r="H38" t="s">
        <v>5</v>
      </c>
      <c r="I38" s="91">
        <v>2022</v>
      </c>
      <c r="J38" t="s">
        <v>83</v>
      </c>
      <c r="K38" t="s">
        <v>191</v>
      </c>
      <c r="L38" t="s">
        <v>191</v>
      </c>
      <c r="M38" t="s">
        <v>191</v>
      </c>
    </row>
    <row r="39">
      <c r="A39" t="s">
        <v>1377</v>
      </c>
      <c r="B39" t="s">
        <v>1376</v>
      </c>
      <c r="C39" s="91">
        <v>38</v>
      </c>
      <c r="D39" t="s">
        <v>187</v>
      </c>
      <c r="E39" t="s">
        <v>2293</v>
      </c>
      <c r="F39" s="91">
        <v>7.0028996467590332</v>
      </c>
      <c r="G39" t="s">
        <v>80</v>
      </c>
      <c r="H39" t="s">
        <v>5</v>
      </c>
      <c r="I39" s="91">
        <v>2022</v>
      </c>
      <c r="J39" t="s">
        <v>83</v>
      </c>
      <c r="K39" t="s">
        <v>191</v>
      </c>
      <c r="L39" t="s">
        <v>191</v>
      </c>
      <c r="M39" t="s">
        <v>191</v>
      </c>
    </row>
    <row r="40">
      <c r="A40" t="s">
        <v>1377</v>
      </c>
      <c r="B40" t="s">
        <v>1376</v>
      </c>
      <c r="C40" s="91">
        <v>39</v>
      </c>
      <c r="D40" t="s">
        <v>188</v>
      </c>
      <c r="E40" t="s">
        <v>2294</v>
      </c>
      <c r="F40" s="91">
        <v>7.5300002098083496</v>
      </c>
      <c r="G40" t="s">
        <v>80</v>
      </c>
      <c r="H40" t="s">
        <v>5</v>
      </c>
      <c r="I40" s="91">
        <v>2022</v>
      </c>
      <c r="J40" t="s">
        <v>83</v>
      </c>
      <c r="K40" t="s">
        <v>191</v>
      </c>
      <c r="L40" t="s">
        <v>191</v>
      </c>
      <c r="M40" t="s">
        <v>191</v>
      </c>
    </row>
    <row r="41">
      <c r="A41" t="s">
        <v>1377</v>
      </c>
      <c r="B41" t="s">
        <v>1376</v>
      </c>
      <c r="C41" s="91">
        <v>40</v>
      </c>
      <c r="D41" t="s">
        <v>79</v>
      </c>
      <c r="E41" t="s">
        <v>2295</v>
      </c>
      <c r="F41" s="91">
        <v>76.833602905273438</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100</v>
      </c>
      <c r="C1" t="s">
        <v>16</v>
      </c>
      <c r="D1" t="s">
        <v>17</v>
      </c>
      <c r="E1" t="s">
        <v>130</v>
      </c>
      <c r="F1" t="s">
        <v>9</v>
      </c>
      <c r="G1" t="s">
        <v>7</v>
      </c>
      <c r="H1" t="s">
        <v>101</v>
      </c>
      <c r="I1" t="s">
        <v>11</v>
      </c>
      <c r="J1" t="s">
        <v>82</v>
      </c>
      <c r="K1" t="s">
        <v>108</v>
      </c>
      <c r="L1" t="s">
        <v>12</v>
      </c>
      <c r="M1" t="s">
        <v>86</v>
      </c>
      <c r="N1" t="s">
        <v>13</v>
      </c>
    </row>
    <row xmlns:x14ac="http://schemas.microsoft.com/office/spreadsheetml/2009/9/ac" r="2" x14ac:dyDescent="0.2">
      <c r="A2" t="s">
        <v>1377</v>
      </c>
      <c r="B2" s="6" t="s">
        <v>1376</v>
      </c>
      <c r="C2" s="91">
        <v>8</v>
      </c>
      <c r="D2" t="s">
        <v>145</v>
      </c>
      <c r="E2" t="s">
        <v>2263</v>
      </c>
      <c r="F2" s="91">
        <v>267.39999389648438</v>
      </c>
      <c r="G2" t="s">
        <v>102</v>
      </c>
      <c r="H2" t="s">
        <v>2296</v>
      </c>
      <c r="I2" s="91">
        <v>2017</v>
      </c>
      <c r="J2" t="s">
        <v>83</v>
      </c>
      <c r="K2" t="s">
        <v>191</v>
      </c>
      <c r="L2" t="s">
        <v>2300</v>
      </c>
      <c r="M2" t="s">
        <v>2303</v>
      </c>
      <c r="N2" t="s">
        <v>2306</v>
      </c>
    </row>
    <row r="3">
      <c r="A3" t="s">
        <v>1377</v>
      </c>
      <c r="B3" t="s">
        <v>1376</v>
      </c>
      <c r="C3" s="91">
        <v>19</v>
      </c>
      <c r="D3" t="s">
        <v>2103</v>
      </c>
      <c r="E3" t="s">
        <v>2274</v>
      </c>
      <c r="F3" s="91">
        <v>100</v>
      </c>
      <c r="G3" t="s">
        <v>80</v>
      </c>
      <c r="H3" t="s">
        <v>2296</v>
      </c>
      <c r="I3" s="91">
        <v>2018</v>
      </c>
      <c r="J3" t="s">
        <v>83</v>
      </c>
      <c r="K3" t="s">
        <v>191</v>
      </c>
      <c r="L3" t="s">
        <v>2301</v>
      </c>
      <c r="M3" t="s">
        <v>2304</v>
      </c>
      <c r="N3" t="s">
        <v>2307</v>
      </c>
    </row>
    <row r="4">
      <c r="A4" t="s">
        <v>1377</v>
      </c>
      <c r="B4" t="s">
        <v>1376</v>
      </c>
      <c r="C4" s="91">
        <v>20</v>
      </c>
      <c r="D4" t="s">
        <v>2104</v>
      </c>
      <c r="E4" t="s">
        <v>2275</v>
      </c>
      <c r="F4" s="91">
        <v>93</v>
      </c>
      <c r="G4" t="s">
        <v>80</v>
      </c>
      <c r="H4" t="s">
        <v>2296</v>
      </c>
      <c r="I4" s="91">
        <v>2022</v>
      </c>
      <c r="J4" t="s">
        <v>83</v>
      </c>
      <c r="K4" t="s">
        <v>191</v>
      </c>
      <c r="L4" t="s">
        <v>2302</v>
      </c>
      <c r="M4" t="s">
        <v>2305</v>
      </c>
      <c r="N4" t="s">
        <v>2308</v>
      </c>
    </row>
    <row r="5">
      <c r="A5" t="s">
        <v>1377</v>
      </c>
      <c r="B5" t="s">
        <v>1376</v>
      </c>
      <c r="C5" s="91">
        <v>8</v>
      </c>
      <c r="D5" t="s">
        <v>145</v>
      </c>
      <c r="E5" t="s">
        <v>2263</v>
      </c>
      <c r="F5" s="91">
        <v>198.6000061035156</v>
      </c>
      <c r="G5" t="s">
        <v>102</v>
      </c>
      <c r="H5" t="s">
        <v>2296</v>
      </c>
      <c r="I5" s="91">
        <v>2012</v>
      </c>
      <c r="J5" t="s">
        <v>84</v>
      </c>
      <c r="K5" t="s">
        <v>181</v>
      </c>
      <c r="L5" t="s">
        <v>2310</v>
      </c>
      <c r="M5" t="s">
        <v>2317</v>
      </c>
      <c r="N5" t="s">
        <v>2306</v>
      </c>
    </row>
    <row r="6">
      <c r="A6" t="s">
        <v>1377</v>
      </c>
      <c r="B6" t="s">
        <v>1376</v>
      </c>
      <c r="C6" s="91">
        <v>8</v>
      </c>
      <c r="D6" t="s">
        <v>145</v>
      </c>
      <c r="E6" t="s">
        <v>2263</v>
      </c>
      <c r="F6" s="91">
        <v>214.90000915527341</v>
      </c>
      <c r="G6" t="s">
        <v>102</v>
      </c>
      <c r="H6" t="s">
        <v>2296</v>
      </c>
      <c r="I6" s="91">
        <v>2013</v>
      </c>
      <c r="J6" t="s">
        <v>84</v>
      </c>
      <c r="K6" t="s">
        <v>181</v>
      </c>
      <c r="L6" t="s">
        <v>2311</v>
      </c>
      <c r="M6" t="s">
        <v>2318</v>
      </c>
      <c r="N6" t="s">
        <v>2306</v>
      </c>
    </row>
    <row r="7">
      <c r="A7" t="s">
        <v>1377</v>
      </c>
      <c r="B7" t="s">
        <v>1376</v>
      </c>
      <c r="C7" s="91">
        <v>8</v>
      </c>
      <c r="D7" t="s">
        <v>145</v>
      </c>
      <c r="E7" t="s">
        <v>2263</v>
      </c>
      <c r="F7" s="91">
        <v>245.09999084472659</v>
      </c>
      <c r="G7" t="s">
        <v>102</v>
      </c>
      <c r="H7" t="s">
        <v>2296</v>
      </c>
      <c r="I7" s="91">
        <v>2014</v>
      </c>
      <c r="J7" t="s">
        <v>84</v>
      </c>
      <c r="K7" t="s">
        <v>181</v>
      </c>
      <c r="L7" t="s">
        <v>2312</v>
      </c>
      <c r="M7" t="s">
        <v>2319</v>
      </c>
      <c r="N7" t="s">
        <v>2306</v>
      </c>
    </row>
    <row r="8">
      <c r="A8" t="s">
        <v>1377</v>
      </c>
      <c r="B8" t="s">
        <v>1376</v>
      </c>
      <c r="C8" s="91">
        <v>8</v>
      </c>
      <c r="D8" t="s">
        <v>145</v>
      </c>
      <c r="E8" t="s">
        <v>2263</v>
      </c>
      <c r="F8" s="91">
        <v>252.1000061035156</v>
      </c>
      <c r="G8" t="s">
        <v>102</v>
      </c>
      <c r="H8" t="s">
        <v>2296</v>
      </c>
      <c r="I8" s="91">
        <v>2015</v>
      </c>
      <c r="J8" t="s">
        <v>84</v>
      </c>
      <c r="K8" t="s">
        <v>181</v>
      </c>
      <c r="L8" t="s">
        <v>2313</v>
      </c>
      <c r="M8" t="s">
        <v>2320</v>
      </c>
      <c r="N8" t="s">
        <v>2306</v>
      </c>
    </row>
    <row r="9">
      <c r="A9" t="s">
        <v>1377</v>
      </c>
      <c r="B9" t="s">
        <v>1376</v>
      </c>
      <c r="C9" s="91">
        <v>8</v>
      </c>
      <c r="D9" t="s">
        <v>145</v>
      </c>
      <c r="E9" t="s">
        <v>2263</v>
      </c>
      <c r="F9" s="91">
        <v>258</v>
      </c>
      <c r="G9" t="s">
        <v>102</v>
      </c>
      <c r="H9" t="s">
        <v>2296</v>
      </c>
      <c r="I9" s="91">
        <v>2016</v>
      </c>
      <c r="J9" t="s">
        <v>84</v>
      </c>
      <c r="K9" t="s">
        <v>181</v>
      </c>
      <c r="L9" t="s">
        <v>2314</v>
      </c>
      <c r="M9" t="s">
        <v>2321</v>
      </c>
      <c r="N9" t="s">
        <v>2306</v>
      </c>
    </row>
    <row r="10">
      <c r="A10" t="s">
        <v>1377</v>
      </c>
      <c r="B10" t="s">
        <v>1376</v>
      </c>
      <c r="C10" s="91">
        <v>19</v>
      </c>
      <c r="D10" t="s">
        <v>2103</v>
      </c>
      <c r="E10" t="s">
        <v>2274</v>
      </c>
      <c r="F10" s="91">
        <v>100</v>
      </c>
      <c r="G10" t="s">
        <v>80</v>
      </c>
      <c r="H10" t="s">
        <v>2296</v>
      </c>
      <c r="I10" s="91">
        <v>2012</v>
      </c>
      <c r="J10" t="s">
        <v>84</v>
      </c>
      <c r="K10" t="s">
        <v>181</v>
      </c>
      <c r="L10" t="s">
        <v>2310</v>
      </c>
      <c r="M10" t="s">
        <v>2317</v>
      </c>
      <c r="N10" t="s">
        <v>2324</v>
      </c>
    </row>
    <row r="11">
      <c r="A11" t="s">
        <v>1377</v>
      </c>
      <c r="B11" t="s">
        <v>1376</v>
      </c>
      <c r="C11" s="91">
        <v>19</v>
      </c>
      <c r="D11" t="s">
        <v>2103</v>
      </c>
      <c r="E11" t="s">
        <v>2274</v>
      </c>
      <c r="F11" s="91">
        <v>100</v>
      </c>
      <c r="G11" t="s">
        <v>80</v>
      </c>
      <c r="H11" t="s">
        <v>2296</v>
      </c>
      <c r="I11" s="91">
        <v>2013</v>
      </c>
      <c r="J11" t="s">
        <v>84</v>
      </c>
      <c r="K11" t="s">
        <v>181</v>
      </c>
      <c r="L11" t="s">
        <v>2311</v>
      </c>
      <c r="M11" t="s">
        <v>2318</v>
      </c>
      <c r="N11" t="s">
        <v>2325</v>
      </c>
    </row>
    <row r="12">
      <c r="A12" t="s">
        <v>1377</v>
      </c>
      <c r="B12" t="s">
        <v>1376</v>
      </c>
      <c r="C12" s="91">
        <v>19</v>
      </c>
      <c r="D12" t="s">
        <v>2103</v>
      </c>
      <c r="E12" t="s">
        <v>2274</v>
      </c>
      <c r="F12" s="91">
        <v>100</v>
      </c>
      <c r="G12" t="s">
        <v>80</v>
      </c>
      <c r="H12" t="s">
        <v>2296</v>
      </c>
      <c r="I12" s="91">
        <v>2014</v>
      </c>
      <c r="J12" t="s">
        <v>84</v>
      </c>
      <c r="K12" t="s">
        <v>181</v>
      </c>
      <c r="L12" t="s">
        <v>2312</v>
      </c>
      <c r="M12" t="s">
        <v>2319</v>
      </c>
      <c r="N12" t="s">
        <v>2326</v>
      </c>
    </row>
    <row r="13">
      <c r="A13" t="s">
        <v>1377</v>
      </c>
      <c r="B13" t="s">
        <v>1376</v>
      </c>
      <c r="C13" s="91">
        <v>19</v>
      </c>
      <c r="D13" t="s">
        <v>2103</v>
      </c>
      <c r="E13" t="s">
        <v>2274</v>
      </c>
      <c r="F13" s="91">
        <v>100</v>
      </c>
      <c r="G13" t="s">
        <v>80</v>
      </c>
      <c r="H13" t="s">
        <v>2296</v>
      </c>
      <c r="I13" s="91">
        <v>2015</v>
      </c>
      <c r="J13" t="s">
        <v>84</v>
      </c>
      <c r="K13" t="s">
        <v>181</v>
      </c>
      <c r="L13" t="s">
        <v>2313</v>
      </c>
      <c r="M13" t="s">
        <v>2320</v>
      </c>
      <c r="N13" t="s">
        <v>2327</v>
      </c>
    </row>
    <row r="14">
      <c r="A14" t="s">
        <v>1377</v>
      </c>
      <c r="B14" t="s">
        <v>1376</v>
      </c>
      <c r="C14" s="91">
        <v>19</v>
      </c>
      <c r="D14" t="s">
        <v>2103</v>
      </c>
      <c r="E14" t="s">
        <v>2274</v>
      </c>
      <c r="F14" s="91">
        <v>100</v>
      </c>
      <c r="G14" t="s">
        <v>80</v>
      </c>
      <c r="H14" t="s">
        <v>2296</v>
      </c>
      <c r="I14" s="91">
        <v>2016</v>
      </c>
      <c r="J14" t="s">
        <v>84</v>
      </c>
      <c r="K14" t="s">
        <v>181</v>
      </c>
      <c r="L14" t="s">
        <v>2314</v>
      </c>
      <c r="M14" t="s">
        <v>2321</v>
      </c>
      <c r="N14" t="s">
        <v>2328</v>
      </c>
    </row>
    <row r="15">
      <c r="A15" t="s">
        <v>1377</v>
      </c>
      <c r="B15" t="s">
        <v>1376</v>
      </c>
      <c r="C15" s="91">
        <v>19</v>
      </c>
      <c r="D15" t="s">
        <v>2103</v>
      </c>
      <c r="E15" t="s">
        <v>2274</v>
      </c>
      <c r="F15" s="91">
        <v>100</v>
      </c>
      <c r="G15" t="s">
        <v>80</v>
      </c>
      <c r="H15" t="s">
        <v>2296</v>
      </c>
      <c r="I15" s="91">
        <v>2017</v>
      </c>
      <c r="J15" t="s">
        <v>84</v>
      </c>
      <c r="K15" t="s">
        <v>181</v>
      </c>
      <c r="L15" t="s">
        <v>2300</v>
      </c>
      <c r="M15" t="s">
        <v>2303</v>
      </c>
      <c r="N15" t="s">
        <v>2329</v>
      </c>
    </row>
    <row r="16">
      <c r="A16" t="s">
        <v>1377</v>
      </c>
      <c r="B16" t="s">
        <v>1376</v>
      </c>
      <c r="C16" s="91">
        <v>21</v>
      </c>
      <c r="D16" t="s">
        <v>2105</v>
      </c>
      <c r="E16" t="s">
        <v>2276</v>
      </c>
      <c r="F16" s="91">
        <v>100</v>
      </c>
      <c r="G16" t="s">
        <v>80</v>
      </c>
      <c r="H16" t="s">
        <v>2296</v>
      </c>
      <c r="I16" s="91">
        <v>2017</v>
      </c>
      <c r="J16" t="s">
        <v>84</v>
      </c>
      <c r="K16" t="s">
        <v>181</v>
      </c>
      <c r="L16" t="s">
        <v>2315</v>
      </c>
      <c r="M16" t="s">
        <v>2322</v>
      </c>
      <c r="N16" t="s">
        <v>2330</v>
      </c>
    </row>
    <row r="17">
      <c r="A17" t="s">
        <v>1377</v>
      </c>
      <c r="B17" t="s">
        <v>1376</v>
      </c>
      <c r="C17" s="91">
        <v>21</v>
      </c>
      <c r="D17" t="s">
        <v>2105</v>
      </c>
      <c r="E17" t="s">
        <v>2276</v>
      </c>
      <c r="F17" s="91">
        <v>100</v>
      </c>
      <c r="G17" t="s">
        <v>80</v>
      </c>
      <c r="H17" t="s">
        <v>2296</v>
      </c>
      <c r="I17" s="91">
        <v>2019</v>
      </c>
      <c r="J17" t="s">
        <v>84</v>
      </c>
      <c r="K17" t="s">
        <v>182</v>
      </c>
      <c r="L17" t="s">
        <v>2316</v>
      </c>
      <c r="M17" t="s">
        <v>2323</v>
      </c>
      <c r="N17" t="s">
        <v>2331</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xmlns:x14ac="http://schemas.microsoft.com/office/spreadsheetml/2009/9/ac" r="2"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xmlns:x14ac="http://schemas.microsoft.com/office/spreadsheetml/2009/9/ac" r="3"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xmlns:x14ac="http://schemas.microsoft.com/office/spreadsheetml/2009/9/ac" r="4"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xmlns:x14ac="http://schemas.microsoft.com/office/spreadsheetml/2009/9/ac" r="5"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xmlns:x14ac="http://schemas.microsoft.com/office/spreadsheetml/2009/9/ac" r="6"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xmlns:x14ac="http://schemas.microsoft.com/office/spreadsheetml/2009/9/ac" r="7"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xmlns:x14ac="http://schemas.microsoft.com/office/spreadsheetml/2009/9/ac" r="8"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xmlns:x14ac="http://schemas.microsoft.com/office/spreadsheetml/2009/9/ac" r="9"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xmlns:x14ac="http://schemas.microsoft.com/office/spreadsheetml/2009/9/ac" r="1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xmlns:x14ac="http://schemas.microsoft.com/office/spreadsheetml/2009/9/ac" r="11"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xmlns:x14ac="http://schemas.microsoft.com/office/spreadsheetml/2009/9/ac" r="12"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xmlns:x14ac="http://schemas.microsoft.com/office/spreadsheetml/2009/9/ac" r="13"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xmlns:x14ac="http://schemas.microsoft.com/office/spreadsheetml/2009/9/ac" r="14"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xmlns:x14ac="http://schemas.microsoft.com/office/spreadsheetml/2009/9/ac" r="15"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xmlns:x14ac="http://schemas.microsoft.com/office/spreadsheetml/2009/9/ac" r="16"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xmlns:x14ac="http://schemas.microsoft.com/office/spreadsheetml/2009/9/ac" r="17"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xmlns:x14ac="http://schemas.microsoft.com/office/spreadsheetml/2009/9/ac" r="18"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xmlns:x14ac="http://schemas.microsoft.com/office/spreadsheetml/2009/9/ac" r="19"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xmlns:x14ac="http://schemas.microsoft.com/office/spreadsheetml/2009/9/ac" r="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xmlns:x14ac="http://schemas.microsoft.com/office/spreadsheetml/2009/9/ac" r="21"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xmlns:x14ac="http://schemas.microsoft.com/office/spreadsheetml/2009/9/ac" r="22"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xmlns:x14ac="http://schemas.microsoft.com/office/spreadsheetml/2009/9/ac" r="23"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xmlns:x14ac="http://schemas.microsoft.com/office/spreadsheetml/2009/9/ac" r="24"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xmlns:x14ac="http://schemas.microsoft.com/office/spreadsheetml/2009/9/ac" r="25"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xmlns:x14ac="http://schemas.microsoft.com/office/spreadsheetml/2009/9/ac" r="26"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xmlns:x14ac="http://schemas.microsoft.com/office/spreadsheetml/2009/9/ac" r="27"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xmlns:x14ac="http://schemas.microsoft.com/office/spreadsheetml/2009/9/ac" r="28"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xmlns:x14ac="http://schemas.microsoft.com/office/spreadsheetml/2009/9/ac" r="29"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xmlns:x14ac="http://schemas.microsoft.com/office/spreadsheetml/2009/9/ac" r="3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xmlns:x14ac="http://schemas.microsoft.com/office/spreadsheetml/2009/9/ac" r="31"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xmlns:x14ac="http://schemas.microsoft.com/office/spreadsheetml/2009/9/ac" r="32"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xmlns:x14ac="http://schemas.microsoft.com/office/spreadsheetml/2009/9/ac" r="33"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xmlns:x14ac="http://schemas.microsoft.com/office/spreadsheetml/2009/9/ac" r="34"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xmlns:x14ac="http://schemas.microsoft.com/office/spreadsheetml/2009/9/ac" r="35"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xmlns:x14ac="http://schemas.microsoft.com/office/spreadsheetml/2009/9/ac" r="36"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xmlns:x14ac="http://schemas.microsoft.com/office/spreadsheetml/2009/9/ac" r="37"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xmlns:x14ac="http://schemas.microsoft.com/office/spreadsheetml/2009/9/ac" r="38"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xmlns:x14ac="http://schemas.microsoft.com/office/spreadsheetml/2009/9/ac" r="39"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xmlns:x14ac="http://schemas.microsoft.com/office/spreadsheetml/2009/9/ac" r="4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xmlns:x14ac="http://schemas.microsoft.com/office/spreadsheetml/2009/9/ac" r="41"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xmlns:x14ac="http://schemas.microsoft.com/office/spreadsheetml/2009/9/ac" r="42"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xmlns:x14ac="http://schemas.microsoft.com/office/spreadsheetml/2009/9/ac" r="43"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xmlns:x14ac="http://schemas.microsoft.com/office/spreadsheetml/2009/9/ac" r="44"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xmlns:x14ac="http://schemas.microsoft.com/office/spreadsheetml/2009/9/ac" r="45"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xmlns:x14ac="http://schemas.microsoft.com/office/spreadsheetml/2009/9/ac" r="46"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xmlns:x14ac="http://schemas.microsoft.com/office/spreadsheetml/2009/9/ac" r="47"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xmlns:x14ac="http://schemas.microsoft.com/office/spreadsheetml/2009/9/ac" r="48"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xmlns:x14ac="http://schemas.microsoft.com/office/spreadsheetml/2009/9/ac" r="49"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xmlns:x14ac="http://schemas.microsoft.com/office/spreadsheetml/2009/9/ac" r="5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xmlns:x14ac="http://schemas.microsoft.com/office/spreadsheetml/2009/9/ac" r="51"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xmlns:x14ac="http://schemas.microsoft.com/office/spreadsheetml/2009/9/ac" r="52"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xmlns:x14ac="http://schemas.microsoft.com/office/spreadsheetml/2009/9/ac" r="53"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xmlns:x14ac="http://schemas.microsoft.com/office/spreadsheetml/2009/9/ac" r="54"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xmlns:x14ac="http://schemas.microsoft.com/office/spreadsheetml/2009/9/ac" r="55"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xmlns:x14ac="http://schemas.microsoft.com/office/spreadsheetml/2009/9/ac" r="56"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xmlns:x14ac="http://schemas.microsoft.com/office/spreadsheetml/2009/9/ac" r="57"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xmlns:x14ac="http://schemas.microsoft.com/office/spreadsheetml/2009/9/ac" r="58"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xmlns:x14ac="http://schemas.microsoft.com/office/spreadsheetml/2009/9/ac" r="59"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xmlns:x14ac="http://schemas.microsoft.com/office/spreadsheetml/2009/9/ac" r="6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xmlns:x14ac="http://schemas.microsoft.com/office/spreadsheetml/2009/9/ac" r="61"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xmlns:x14ac="http://schemas.microsoft.com/office/spreadsheetml/2009/9/ac" r="62"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xmlns:x14ac="http://schemas.microsoft.com/office/spreadsheetml/2009/9/ac" r="63"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xmlns:x14ac="http://schemas.microsoft.com/office/spreadsheetml/2009/9/ac" r="64"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xmlns:x14ac="http://schemas.microsoft.com/office/spreadsheetml/2009/9/ac" r="65"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xmlns:x14ac="http://schemas.microsoft.com/office/spreadsheetml/2009/9/ac" r="66"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xmlns:x14ac="http://schemas.microsoft.com/office/spreadsheetml/2009/9/ac" r="67"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xmlns:x14ac="http://schemas.microsoft.com/office/spreadsheetml/2009/9/ac" r="68"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xmlns:x14ac="http://schemas.microsoft.com/office/spreadsheetml/2009/9/ac" r="69"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xmlns:x14ac="http://schemas.microsoft.com/office/spreadsheetml/2009/9/ac" r="7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xmlns:x14ac="http://schemas.microsoft.com/office/spreadsheetml/2009/9/ac" r="71"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xmlns:x14ac="http://schemas.microsoft.com/office/spreadsheetml/2009/9/ac" r="72"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xmlns:x14ac="http://schemas.microsoft.com/office/spreadsheetml/2009/9/ac" r="73"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xmlns:x14ac="http://schemas.microsoft.com/office/spreadsheetml/2009/9/ac" r="74"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xmlns:x14ac="http://schemas.microsoft.com/office/spreadsheetml/2009/9/ac" r="75"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xmlns:x14ac="http://schemas.microsoft.com/office/spreadsheetml/2009/9/ac" r="76"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xmlns:x14ac="http://schemas.microsoft.com/office/spreadsheetml/2009/9/ac" r="77"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xmlns:x14ac="http://schemas.microsoft.com/office/spreadsheetml/2009/9/ac" r="78"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xmlns:x14ac="http://schemas.microsoft.com/office/spreadsheetml/2009/9/ac" r="79"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xmlns:x14ac="http://schemas.microsoft.com/office/spreadsheetml/2009/9/ac" r="8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xmlns:x14ac="http://schemas.microsoft.com/office/spreadsheetml/2009/9/ac" r="81"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xmlns:x14ac="http://schemas.microsoft.com/office/spreadsheetml/2009/9/ac" r="82"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xmlns:x14ac="http://schemas.microsoft.com/office/spreadsheetml/2009/9/ac" r="83"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xmlns:x14ac="http://schemas.microsoft.com/office/spreadsheetml/2009/9/ac" r="84"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xmlns:x14ac="http://schemas.microsoft.com/office/spreadsheetml/2009/9/ac" r="85"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xmlns:x14ac="http://schemas.microsoft.com/office/spreadsheetml/2009/9/ac" r="86"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xmlns:x14ac="http://schemas.microsoft.com/office/spreadsheetml/2009/9/ac" r="87"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xmlns:x14ac="http://schemas.microsoft.com/office/spreadsheetml/2009/9/ac" r="88"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xmlns:x14ac="http://schemas.microsoft.com/office/spreadsheetml/2009/9/ac" r="89"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xmlns:x14ac="http://schemas.microsoft.com/office/spreadsheetml/2009/9/ac" r="9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xmlns:x14ac="http://schemas.microsoft.com/office/spreadsheetml/2009/9/ac" r="91"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xmlns:x14ac="http://schemas.microsoft.com/office/spreadsheetml/2009/9/ac" r="92"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xmlns:x14ac="http://schemas.microsoft.com/office/spreadsheetml/2009/9/ac" r="93"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xmlns:x14ac="http://schemas.microsoft.com/office/spreadsheetml/2009/9/ac" r="94"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xmlns:x14ac="http://schemas.microsoft.com/office/spreadsheetml/2009/9/ac" r="95"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xmlns:x14ac="http://schemas.microsoft.com/office/spreadsheetml/2009/9/ac" r="96"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xmlns:x14ac="http://schemas.microsoft.com/office/spreadsheetml/2009/9/ac" r="97"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xmlns:x14ac="http://schemas.microsoft.com/office/spreadsheetml/2009/9/ac" r="98"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xmlns:x14ac="http://schemas.microsoft.com/office/spreadsheetml/2009/9/ac" r="99"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xmlns:x14ac="http://schemas.microsoft.com/office/spreadsheetml/2009/9/ac" r="10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xmlns:x14ac="http://schemas.microsoft.com/office/spreadsheetml/2009/9/ac" r="101"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xmlns:x14ac="http://schemas.microsoft.com/office/spreadsheetml/2009/9/ac" r="102"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xmlns:x14ac="http://schemas.microsoft.com/office/spreadsheetml/2009/9/ac" r="103"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xmlns:x14ac="http://schemas.microsoft.com/office/spreadsheetml/2009/9/ac" r="104"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xmlns:x14ac="http://schemas.microsoft.com/office/spreadsheetml/2009/9/ac" r="105"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xmlns:x14ac="http://schemas.microsoft.com/office/spreadsheetml/2009/9/ac" r="106"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xmlns:x14ac="http://schemas.microsoft.com/office/spreadsheetml/2009/9/ac" r="107"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xmlns:x14ac="http://schemas.microsoft.com/office/spreadsheetml/2009/9/ac" r="108"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xmlns:x14ac="http://schemas.microsoft.com/office/spreadsheetml/2009/9/ac" r="109"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xmlns:x14ac="http://schemas.microsoft.com/office/spreadsheetml/2009/9/ac" r="11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xmlns:x14ac="http://schemas.microsoft.com/office/spreadsheetml/2009/9/ac" r="111"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xmlns:x14ac="http://schemas.microsoft.com/office/spreadsheetml/2009/9/ac" r="112"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xmlns:x14ac="http://schemas.microsoft.com/office/spreadsheetml/2009/9/ac" r="113"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xmlns:x14ac="http://schemas.microsoft.com/office/spreadsheetml/2009/9/ac" r="114"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xmlns:x14ac="http://schemas.microsoft.com/office/spreadsheetml/2009/9/ac" r="115"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xmlns:x14ac="http://schemas.microsoft.com/office/spreadsheetml/2009/9/ac" r="116"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xmlns:x14ac="http://schemas.microsoft.com/office/spreadsheetml/2009/9/ac" r="117"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xmlns:x14ac="http://schemas.microsoft.com/office/spreadsheetml/2009/9/ac" r="118"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xmlns:x14ac="http://schemas.microsoft.com/office/spreadsheetml/2009/9/ac" r="119"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xmlns:x14ac="http://schemas.microsoft.com/office/spreadsheetml/2009/9/ac" r="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xmlns:x14ac="http://schemas.microsoft.com/office/spreadsheetml/2009/9/ac" r="121"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xmlns:x14ac="http://schemas.microsoft.com/office/spreadsheetml/2009/9/ac" r="122"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xmlns:x14ac="http://schemas.microsoft.com/office/spreadsheetml/2009/9/ac" r="123"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xmlns:x14ac="http://schemas.microsoft.com/office/spreadsheetml/2009/9/ac" r="124"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xmlns:x14ac="http://schemas.microsoft.com/office/spreadsheetml/2009/9/ac" r="125"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xmlns:x14ac="http://schemas.microsoft.com/office/spreadsheetml/2009/9/ac" r="126"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xmlns:x14ac="http://schemas.microsoft.com/office/spreadsheetml/2009/9/ac" r="127"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xmlns:x14ac="http://schemas.microsoft.com/office/spreadsheetml/2009/9/ac" r="128"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xmlns:x14ac="http://schemas.microsoft.com/office/spreadsheetml/2009/9/ac" r="129"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xmlns:x14ac="http://schemas.microsoft.com/office/spreadsheetml/2009/9/ac" r="13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xmlns:x14ac="http://schemas.microsoft.com/office/spreadsheetml/2009/9/ac" r="131"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xmlns:x14ac="http://schemas.microsoft.com/office/spreadsheetml/2009/9/ac" r="132"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xmlns:x14ac="http://schemas.microsoft.com/office/spreadsheetml/2009/9/ac" r="133"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xmlns:x14ac="http://schemas.microsoft.com/office/spreadsheetml/2009/9/ac" r="134"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xmlns:x14ac="http://schemas.microsoft.com/office/spreadsheetml/2009/9/ac" r="135"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xmlns:x14ac="http://schemas.microsoft.com/office/spreadsheetml/2009/9/ac" r="136"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xmlns:x14ac="http://schemas.microsoft.com/office/spreadsheetml/2009/9/ac" r="137"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xmlns:x14ac="http://schemas.microsoft.com/office/spreadsheetml/2009/9/ac" r="138"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xmlns:x14ac="http://schemas.microsoft.com/office/spreadsheetml/2009/9/ac" r="139"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xmlns:x14ac="http://schemas.microsoft.com/office/spreadsheetml/2009/9/ac" r="14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xmlns:x14ac="http://schemas.microsoft.com/office/spreadsheetml/2009/9/ac" r="141"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xmlns:x14ac="http://schemas.microsoft.com/office/spreadsheetml/2009/9/ac" r="142"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xmlns:x14ac="http://schemas.microsoft.com/office/spreadsheetml/2009/9/ac" r="143"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xmlns:x14ac="http://schemas.microsoft.com/office/spreadsheetml/2009/9/ac" r="144"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xmlns:x14ac="http://schemas.microsoft.com/office/spreadsheetml/2009/9/ac" r="145"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xmlns:x14ac="http://schemas.microsoft.com/office/spreadsheetml/2009/9/ac" r="146"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xmlns:x14ac="http://schemas.microsoft.com/office/spreadsheetml/2009/9/ac" r="147"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xmlns:x14ac="http://schemas.microsoft.com/office/spreadsheetml/2009/9/ac" r="148"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xmlns:x14ac="http://schemas.microsoft.com/office/spreadsheetml/2009/9/ac" r="149"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xmlns:x14ac="http://schemas.microsoft.com/office/spreadsheetml/2009/9/ac" r="15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xmlns:x14ac="http://schemas.microsoft.com/office/spreadsheetml/2009/9/ac" r="151"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xmlns:x14ac="http://schemas.microsoft.com/office/spreadsheetml/2009/9/ac" r="152"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xmlns:x14ac="http://schemas.microsoft.com/office/spreadsheetml/2009/9/ac" r="153"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xmlns:x14ac="http://schemas.microsoft.com/office/spreadsheetml/2009/9/ac" r="154"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xmlns:x14ac="http://schemas.microsoft.com/office/spreadsheetml/2009/9/ac" r="155"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xmlns:x14ac="http://schemas.microsoft.com/office/spreadsheetml/2009/9/ac" r="156"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xmlns:x14ac="http://schemas.microsoft.com/office/spreadsheetml/2009/9/ac" r="157"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xmlns:x14ac="http://schemas.microsoft.com/office/spreadsheetml/2009/9/ac" r="158"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xmlns:x14ac="http://schemas.microsoft.com/office/spreadsheetml/2009/9/ac" r="159"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xmlns:x14ac="http://schemas.microsoft.com/office/spreadsheetml/2009/9/ac" r="16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xmlns:x14ac="http://schemas.microsoft.com/office/spreadsheetml/2009/9/ac" r="161"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xmlns:x14ac="http://schemas.microsoft.com/office/spreadsheetml/2009/9/ac" r="162"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xmlns:x14ac="http://schemas.microsoft.com/office/spreadsheetml/2009/9/ac" r="163"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xmlns:x14ac="http://schemas.microsoft.com/office/spreadsheetml/2009/9/ac" r="164"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xmlns:x14ac="http://schemas.microsoft.com/office/spreadsheetml/2009/9/ac" r="165"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xmlns:x14ac="http://schemas.microsoft.com/office/spreadsheetml/2009/9/ac" r="166"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xmlns:x14ac="http://schemas.microsoft.com/office/spreadsheetml/2009/9/ac" r="167"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xmlns:x14ac="http://schemas.microsoft.com/office/spreadsheetml/2009/9/ac" r="168"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xmlns:x14ac="http://schemas.microsoft.com/office/spreadsheetml/2009/9/ac" r="169"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xmlns:x14ac="http://schemas.microsoft.com/office/spreadsheetml/2009/9/ac" r="17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xmlns:x14ac="http://schemas.microsoft.com/office/spreadsheetml/2009/9/ac" r="171"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xmlns:x14ac="http://schemas.microsoft.com/office/spreadsheetml/2009/9/ac" r="172"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xmlns:x14ac="http://schemas.microsoft.com/office/spreadsheetml/2009/9/ac" r="173"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xmlns:x14ac="http://schemas.microsoft.com/office/spreadsheetml/2009/9/ac" r="174"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xmlns:x14ac="http://schemas.microsoft.com/office/spreadsheetml/2009/9/ac" r="175"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xmlns:x14ac="http://schemas.microsoft.com/office/spreadsheetml/2009/9/ac" r="176"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xmlns:x14ac="http://schemas.microsoft.com/office/spreadsheetml/2009/9/ac" r="177"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xmlns:x14ac="http://schemas.microsoft.com/office/spreadsheetml/2009/9/ac" r="178"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xmlns:x14ac="http://schemas.microsoft.com/office/spreadsheetml/2009/9/ac" r="179"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xmlns:x14ac="http://schemas.microsoft.com/office/spreadsheetml/2009/9/ac" r="18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xmlns:x14ac="http://schemas.microsoft.com/office/spreadsheetml/2009/9/ac" r="181"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xmlns:x14ac="http://schemas.microsoft.com/office/spreadsheetml/2009/9/ac" r="182"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xmlns:x14ac="http://schemas.microsoft.com/office/spreadsheetml/2009/9/ac" r="183" x14ac:dyDescent="0.2">
      <c r="L183" s="142" t="s">
        <v>1736</v>
      </c>
      <c r="M183" s="142" t="s">
        <v>2250</v>
      </c>
      <c r="N183" s="142" t="s">
        <v>2252</v>
      </c>
      <c r="O183" s="142" t="s">
        <v>2251</v>
      </c>
      <c r="P183" s="142" t="s">
        <v>2253</v>
      </c>
      <c r="Q183" s="142" t="s">
        <v>2254</v>
      </c>
      <c r="R183" s="142"/>
      <c r="S183" s="142"/>
      <c r="T183" s="142" t="s">
        <v>1736</v>
      </c>
    </row>
    <row xmlns:x14ac="http://schemas.microsoft.com/office/spreadsheetml/2009/9/ac" r="184" x14ac:dyDescent="0.2">
      <c r="L184" s="142" t="s">
        <v>1737</v>
      </c>
      <c r="M184" s="142" t="s">
        <v>1738</v>
      </c>
      <c r="N184" s="142" t="s">
        <v>1739</v>
      </c>
      <c r="O184" s="142" t="s">
        <v>1740</v>
      </c>
      <c r="P184" s="142" t="s">
        <v>1741</v>
      </c>
      <c r="Q184" s="142" t="s">
        <v>1742</v>
      </c>
      <c r="R184" s="142"/>
      <c r="S184" s="142"/>
      <c r="T184" s="142" t="s">
        <v>1737</v>
      </c>
    </row>
    <row xmlns:x14ac="http://schemas.microsoft.com/office/spreadsheetml/2009/9/ac" r="185" x14ac:dyDescent="0.2">
      <c r="L185" s="142" t="s">
        <v>1743</v>
      </c>
      <c r="M185" s="142" t="s">
        <v>1744</v>
      </c>
      <c r="N185" s="142" t="s">
        <v>1744</v>
      </c>
      <c r="O185" s="142" t="s">
        <v>1744</v>
      </c>
      <c r="P185" s="142" t="s">
        <v>1745</v>
      </c>
      <c r="Q185" s="142" t="s">
        <v>1746</v>
      </c>
      <c r="R185" s="142"/>
      <c r="S185" s="142"/>
      <c r="T185" s="142" t="s">
        <v>1743</v>
      </c>
    </row>
    <row xmlns:x14ac="http://schemas.microsoft.com/office/spreadsheetml/2009/9/ac" r="186" x14ac:dyDescent="0.2">
      <c r="L186" s="142" t="s">
        <v>1747</v>
      </c>
      <c r="M186" s="142" t="s">
        <v>1748</v>
      </c>
      <c r="N186" s="142" t="s">
        <v>1748</v>
      </c>
      <c r="O186" s="142" t="s">
        <v>1749</v>
      </c>
      <c r="P186" s="142" t="s">
        <v>1750</v>
      </c>
      <c r="Q186" s="142" t="s">
        <v>1751</v>
      </c>
      <c r="R186" s="142"/>
      <c r="S186" s="142"/>
      <c r="T186" s="142" t="s">
        <v>1747</v>
      </c>
    </row>
    <row xmlns:x14ac="http://schemas.microsoft.com/office/spreadsheetml/2009/9/ac" r="187" x14ac:dyDescent="0.2">
      <c r="L187" s="142" t="s">
        <v>1752</v>
      </c>
      <c r="M187" s="142" t="s">
        <v>1753</v>
      </c>
      <c r="N187" s="142" t="s">
        <v>1754</v>
      </c>
      <c r="O187" s="142" t="s">
        <v>1755</v>
      </c>
      <c r="P187" s="142" t="s">
        <v>1756</v>
      </c>
      <c r="Q187" s="142" t="s">
        <v>1757</v>
      </c>
      <c r="R187" s="142"/>
      <c r="S187" s="142"/>
      <c r="T187" s="142" t="s">
        <v>1752</v>
      </c>
    </row>
    <row xmlns:x14ac="http://schemas.microsoft.com/office/spreadsheetml/2009/9/ac" r="188" x14ac:dyDescent="0.2">
      <c r="L188" s="142" t="s">
        <v>1758</v>
      </c>
      <c r="M188" s="142" t="s">
        <v>1759</v>
      </c>
      <c r="N188" s="142" t="s">
        <v>1760</v>
      </c>
      <c r="O188" s="142" t="s">
        <v>1761</v>
      </c>
      <c r="P188" s="142" t="s">
        <v>1762</v>
      </c>
      <c r="Q188" s="142" t="s">
        <v>1763</v>
      </c>
      <c r="R188" s="142"/>
      <c r="S188" s="142"/>
      <c r="T188" s="142" t="s">
        <v>1758</v>
      </c>
    </row>
    <row xmlns:x14ac="http://schemas.microsoft.com/office/spreadsheetml/2009/9/ac" r="189" x14ac:dyDescent="0.2">
      <c r="L189" s="142" t="s">
        <v>1764</v>
      </c>
      <c r="M189" s="142" t="s">
        <v>1765</v>
      </c>
      <c r="N189" s="142" t="s">
        <v>1765</v>
      </c>
      <c r="O189" s="142" t="s">
        <v>1765</v>
      </c>
      <c r="P189" s="142" t="s">
        <v>1766</v>
      </c>
      <c r="Q189" s="142" t="s">
        <v>1767</v>
      </c>
      <c r="R189" s="142"/>
      <c r="S189" s="142"/>
      <c r="T189" s="142" t="s">
        <v>1764</v>
      </c>
    </row>
    <row xmlns:x14ac="http://schemas.microsoft.com/office/spreadsheetml/2009/9/ac" r="190" x14ac:dyDescent="0.2">
      <c r="L190" s="142" t="s">
        <v>1768</v>
      </c>
      <c r="M190" s="142" t="s">
        <v>1769</v>
      </c>
      <c r="N190" s="142" t="s">
        <v>1770</v>
      </c>
      <c r="O190" s="142" t="s">
        <v>1771</v>
      </c>
      <c r="P190" s="142" t="s">
        <v>1772</v>
      </c>
      <c r="Q190" s="142" t="s">
        <v>1773</v>
      </c>
      <c r="R190" s="142"/>
      <c r="S190" s="142"/>
      <c r="T190" s="142" t="s">
        <v>1768</v>
      </c>
    </row>
    <row xmlns:x14ac="http://schemas.microsoft.com/office/spreadsheetml/2009/9/ac" r="191" x14ac:dyDescent="0.2">
      <c r="L191" s="142" t="s">
        <v>1774</v>
      </c>
      <c r="M191" s="142" t="s">
        <v>1775</v>
      </c>
      <c r="N191" s="142" t="s">
        <v>1776</v>
      </c>
      <c r="O191" s="142" t="s">
        <v>1777</v>
      </c>
      <c r="P191" s="142" t="s">
        <v>1778</v>
      </c>
      <c r="Q191" s="142" t="s">
        <v>1779</v>
      </c>
      <c r="R191" s="142"/>
      <c r="S191" s="142"/>
      <c r="T191" s="142" t="s">
        <v>1774</v>
      </c>
    </row>
    <row xmlns:x14ac="http://schemas.microsoft.com/office/spreadsheetml/2009/9/ac" r="192" x14ac:dyDescent="0.2">
      <c r="L192" s="142" t="s">
        <v>1780</v>
      </c>
      <c r="M192" s="142" t="s">
        <v>1781</v>
      </c>
      <c r="N192" s="142" t="s">
        <v>1782</v>
      </c>
      <c r="O192" s="142" t="s">
        <v>1781</v>
      </c>
      <c r="P192" s="142" t="s">
        <v>1783</v>
      </c>
      <c r="Q192" s="142" t="s">
        <v>1784</v>
      </c>
      <c r="R192" s="142"/>
      <c r="S192" s="142"/>
      <c r="T192" s="142" t="s">
        <v>1780</v>
      </c>
    </row>
    <row xmlns:x14ac="http://schemas.microsoft.com/office/spreadsheetml/2009/9/ac" r="193" x14ac:dyDescent="0.2">
      <c r="L193" s="142" t="s">
        <v>1785</v>
      </c>
      <c r="M193" s="142" t="s">
        <v>1786</v>
      </c>
      <c r="N193" s="142" t="s">
        <v>1787</v>
      </c>
      <c r="O193" s="142" t="s">
        <v>1788</v>
      </c>
      <c r="P193" s="142" t="s">
        <v>1789</v>
      </c>
      <c r="Q193" s="142" t="s">
        <v>1790</v>
      </c>
      <c r="R193" s="142"/>
      <c r="S193" s="142"/>
      <c r="T193" s="142" t="s">
        <v>1785</v>
      </c>
    </row>
    <row xmlns:x14ac="http://schemas.microsoft.com/office/spreadsheetml/2009/9/ac" r="194" x14ac:dyDescent="0.2">
      <c r="L194" s="142" t="s">
        <v>1791</v>
      </c>
      <c r="M194" s="142" t="s">
        <v>1792</v>
      </c>
      <c r="N194" s="142" t="s">
        <v>1793</v>
      </c>
      <c r="O194" s="142" t="s">
        <v>1794</v>
      </c>
      <c r="P194" s="142" t="s">
        <v>1795</v>
      </c>
      <c r="Q194" s="142" t="s">
        <v>1796</v>
      </c>
      <c r="R194" s="142"/>
      <c r="S194" s="142"/>
      <c r="T194" s="142" t="s">
        <v>1791</v>
      </c>
    </row>
    <row xmlns:x14ac="http://schemas.microsoft.com/office/spreadsheetml/2009/9/ac" r="195" x14ac:dyDescent="0.2">
      <c r="L195" s="142" t="s">
        <v>1797</v>
      </c>
      <c r="M195" s="142" t="s">
        <v>1798</v>
      </c>
      <c r="N195" s="142" t="s">
        <v>1799</v>
      </c>
      <c r="O195" s="142" t="s">
        <v>1800</v>
      </c>
      <c r="P195" s="142" t="s">
        <v>1801</v>
      </c>
      <c r="Q195" s="142" t="s">
        <v>1802</v>
      </c>
      <c r="R195" s="142"/>
      <c r="S195" s="142"/>
      <c r="T195" s="142" t="s">
        <v>1797</v>
      </c>
    </row>
    <row xmlns:x14ac="http://schemas.microsoft.com/office/spreadsheetml/2009/9/ac" r="196" x14ac:dyDescent="0.2">
      <c r="L196" s="142" t="s">
        <v>1803</v>
      </c>
      <c r="M196" s="142" t="s">
        <v>1804</v>
      </c>
      <c r="N196" s="142" t="s">
        <v>1805</v>
      </c>
      <c r="O196" s="142" t="s">
        <v>1806</v>
      </c>
      <c r="P196" s="142" t="s">
        <v>1807</v>
      </c>
      <c r="Q196" s="142" t="s">
        <v>1808</v>
      </c>
      <c r="R196" s="142"/>
      <c r="S196" s="142"/>
      <c r="T196" s="142" t="s">
        <v>1803</v>
      </c>
    </row>
    <row xmlns:x14ac="http://schemas.microsoft.com/office/spreadsheetml/2009/9/ac" r="197" x14ac:dyDescent="0.2">
      <c r="L197" s="142" t="s">
        <v>1809</v>
      </c>
      <c r="M197" s="142" t="s">
        <v>1810</v>
      </c>
      <c r="N197" s="142" t="s">
        <v>1811</v>
      </c>
      <c r="O197" s="142" t="s">
        <v>1812</v>
      </c>
      <c r="P197" s="142" t="s">
        <v>1813</v>
      </c>
      <c r="Q197" s="142" t="s">
        <v>1814</v>
      </c>
      <c r="R197" s="142"/>
      <c r="S197" s="142"/>
      <c r="T197" s="142" t="s">
        <v>1809</v>
      </c>
    </row>
    <row xmlns:x14ac="http://schemas.microsoft.com/office/spreadsheetml/2009/9/ac" r="198" x14ac:dyDescent="0.2">
      <c r="L198" s="142" t="s">
        <v>1815</v>
      </c>
      <c r="M198" s="142" t="s">
        <v>1816</v>
      </c>
      <c r="N198" s="142" t="s">
        <v>1816</v>
      </c>
      <c r="O198" s="142" t="s">
        <v>1817</v>
      </c>
      <c r="P198" s="142" t="s">
        <v>1818</v>
      </c>
      <c r="Q198" s="142" t="s">
        <v>1819</v>
      </c>
      <c r="R198" s="142"/>
      <c r="S198" s="142"/>
      <c r="T198" s="142" t="s">
        <v>1815</v>
      </c>
    </row>
    <row xmlns:x14ac="http://schemas.microsoft.com/office/spreadsheetml/2009/9/ac" r="199" x14ac:dyDescent="0.2">
      <c r="L199" s="142" t="s">
        <v>1820</v>
      </c>
      <c r="M199" s="142" t="s">
        <v>1821</v>
      </c>
      <c r="N199" s="142" t="s">
        <v>1821</v>
      </c>
      <c r="O199" s="142" t="s">
        <v>1821</v>
      </c>
      <c r="P199" s="142" t="s">
        <v>1822</v>
      </c>
      <c r="Q199" s="142" t="s">
        <v>1823</v>
      </c>
      <c r="R199" s="142"/>
      <c r="S199" s="142"/>
      <c r="T199" s="142" t="s">
        <v>1820</v>
      </c>
    </row>
    <row xmlns:x14ac="http://schemas.microsoft.com/office/spreadsheetml/2009/9/ac" r="200" x14ac:dyDescent="0.2">
      <c r="L200" s="142" t="s">
        <v>1824</v>
      </c>
      <c r="M200" s="142" t="s">
        <v>1825</v>
      </c>
      <c r="N200" s="142" t="s">
        <v>1826</v>
      </c>
      <c r="O200" s="142" t="s">
        <v>1825</v>
      </c>
      <c r="P200" s="142" t="s">
        <v>1827</v>
      </c>
      <c r="Q200" s="142" t="s">
        <v>1828</v>
      </c>
      <c r="R200" s="142"/>
      <c r="S200" s="142"/>
      <c r="T200" s="142" t="s">
        <v>1824</v>
      </c>
    </row>
    <row xmlns:x14ac="http://schemas.microsoft.com/office/spreadsheetml/2009/9/ac" r="201" x14ac:dyDescent="0.2">
      <c r="L201" s="142" t="s">
        <v>1829</v>
      </c>
      <c r="M201" s="142" t="s">
        <v>1830</v>
      </c>
      <c r="N201" s="142" t="s">
        <v>1831</v>
      </c>
      <c r="O201" s="142" t="s">
        <v>1830</v>
      </c>
      <c r="P201" s="142" t="s">
        <v>1832</v>
      </c>
      <c r="Q201" s="142" t="s">
        <v>1833</v>
      </c>
      <c r="R201" s="142"/>
      <c r="S201" s="142"/>
      <c r="T201" s="142" t="s">
        <v>1829</v>
      </c>
    </row>
    <row xmlns:x14ac="http://schemas.microsoft.com/office/spreadsheetml/2009/9/ac" r="202" x14ac:dyDescent="0.2">
      <c r="L202" s="142" t="s">
        <v>1834</v>
      </c>
      <c r="M202" s="142" t="s">
        <v>1835</v>
      </c>
      <c r="N202" s="142" t="s">
        <v>1836</v>
      </c>
      <c r="O202" s="142" t="s">
        <v>1837</v>
      </c>
      <c r="P202" s="142" t="s">
        <v>1838</v>
      </c>
      <c r="Q202" s="142" t="s">
        <v>1839</v>
      </c>
      <c r="R202" s="142"/>
      <c r="S202" s="142"/>
      <c r="T202" s="142" t="s">
        <v>1834</v>
      </c>
    </row>
    <row xmlns:x14ac="http://schemas.microsoft.com/office/spreadsheetml/2009/9/ac" r="203" x14ac:dyDescent="0.2">
      <c r="L203" s="142" t="s">
        <v>1840</v>
      </c>
      <c r="M203" s="142" t="s">
        <v>1841</v>
      </c>
      <c r="N203" s="142" t="s">
        <v>1842</v>
      </c>
      <c r="O203" s="142" t="s">
        <v>1841</v>
      </c>
      <c r="P203" s="142" t="s">
        <v>1843</v>
      </c>
      <c r="Q203" s="142" t="s">
        <v>1844</v>
      </c>
      <c r="R203" s="142"/>
      <c r="S203" s="142"/>
      <c r="T203" s="142" t="s">
        <v>1840</v>
      </c>
    </row>
    <row xmlns:x14ac="http://schemas.microsoft.com/office/spreadsheetml/2009/9/ac" r="204" x14ac:dyDescent="0.2">
      <c r="L204" s="142" t="s">
        <v>1845</v>
      </c>
      <c r="M204" s="142" t="s">
        <v>1846</v>
      </c>
      <c r="N204" s="142" t="s">
        <v>1847</v>
      </c>
      <c r="O204" s="142" t="s">
        <v>1848</v>
      </c>
      <c r="P204" s="142" t="s">
        <v>1849</v>
      </c>
      <c r="Q204" s="142" t="s">
        <v>1850</v>
      </c>
      <c r="R204" s="142"/>
      <c r="S204" s="142"/>
      <c r="T204" s="142" t="s">
        <v>1845</v>
      </c>
    </row>
    <row xmlns:x14ac="http://schemas.microsoft.com/office/spreadsheetml/2009/9/ac" r="205" x14ac:dyDescent="0.2">
      <c r="L205" s="142" t="s">
        <v>1851</v>
      </c>
      <c r="M205" s="142" t="s">
        <v>1852</v>
      </c>
      <c r="N205" s="142" t="s">
        <v>1853</v>
      </c>
      <c r="O205" s="142" t="s">
        <v>1854</v>
      </c>
      <c r="P205" s="142" t="s">
        <v>1855</v>
      </c>
      <c r="Q205" s="142" t="s">
        <v>1856</v>
      </c>
      <c r="R205" s="142"/>
      <c r="S205" s="142"/>
      <c r="T205" s="142" t="s">
        <v>1851</v>
      </c>
    </row>
    <row xmlns:x14ac="http://schemas.microsoft.com/office/spreadsheetml/2009/9/ac" r="206" x14ac:dyDescent="0.2">
      <c r="L206" s="142" t="s">
        <v>1857</v>
      </c>
      <c r="M206" s="142" t="s">
        <v>1858</v>
      </c>
      <c r="N206" s="142" t="s">
        <v>1858</v>
      </c>
      <c r="O206" s="142" t="s">
        <v>1858</v>
      </c>
      <c r="P206" s="142" t="s">
        <v>1859</v>
      </c>
      <c r="Q206" s="142" t="s">
        <v>1860</v>
      </c>
      <c r="R206" s="142"/>
      <c r="S206" s="142"/>
      <c r="T206" s="142" t="s">
        <v>1857</v>
      </c>
    </row>
    <row xmlns:x14ac="http://schemas.microsoft.com/office/spreadsheetml/2009/9/ac" r="207" x14ac:dyDescent="0.2">
      <c r="L207" s="142" t="s">
        <v>1861</v>
      </c>
      <c r="M207" s="142" t="s">
        <v>1862</v>
      </c>
      <c r="N207" s="142" t="s">
        <v>1863</v>
      </c>
      <c r="O207" s="142" t="s">
        <v>1864</v>
      </c>
      <c r="P207" s="142" t="s">
        <v>1865</v>
      </c>
      <c r="Q207" s="142" t="s">
        <v>1866</v>
      </c>
      <c r="R207" s="142"/>
      <c r="S207" s="142"/>
      <c r="T207" s="142" t="s">
        <v>1861</v>
      </c>
    </row>
    <row xmlns:x14ac="http://schemas.microsoft.com/office/spreadsheetml/2009/9/ac" r="208" x14ac:dyDescent="0.2">
      <c r="L208" s="142" t="s">
        <v>1867</v>
      </c>
      <c r="M208" s="142" t="s">
        <v>1868</v>
      </c>
      <c r="N208" s="142" t="s">
        <v>1869</v>
      </c>
      <c r="O208" s="142" t="s">
        <v>1870</v>
      </c>
      <c r="P208" s="142" t="s">
        <v>1871</v>
      </c>
      <c r="Q208" s="142" t="s">
        <v>1872</v>
      </c>
      <c r="R208" s="142"/>
      <c r="S208" s="142"/>
      <c r="T208" s="142" t="s">
        <v>1867</v>
      </c>
    </row>
    <row xmlns:x14ac="http://schemas.microsoft.com/office/spreadsheetml/2009/9/ac" r="209" x14ac:dyDescent="0.2">
      <c r="L209" s="142" t="s">
        <v>1873</v>
      </c>
      <c r="M209" s="142" t="s">
        <v>1874</v>
      </c>
      <c r="N209" s="142" t="s">
        <v>1875</v>
      </c>
      <c r="O209" s="142" t="s">
        <v>1876</v>
      </c>
      <c r="P209" s="142" t="s">
        <v>1877</v>
      </c>
      <c r="Q209" s="142" t="s">
        <v>1878</v>
      </c>
      <c r="R209" s="142"/>
      <c r="S209" s="142"/>
      <c r="T209" s="142" t="s">
        <v>1873</v>
      </c>
    </row>
    <row xmlns:x14ac="http://schemas.microsoft.com/office/spreadsheetml/2009/9/ac" r="210" x14ac:dyDescent="0.2">
      <c r="L210" s="142" t="s">
        <v>1879</v>
      </c>
      <c r="M210" s="142" t="s">
        <v>1880</v>
      </c>
      <c r="N210" s="142" t="s">
        <v>1880</v>
      </c>
      <c r="O210" s="142" t="s">
        <v>1880</v>
      </c>
      <c r="P210" s="142" t="s">
        <v>1881</v>
      </c>
      <c r="Q210" s="142" t="s">
        <v>1882</v>
      </c>
      <c r="R210" s="142"/>
      <c r="S210" s="142"/>
      <c r="T210" s="142" t="s">
        <v>1879</v>
      </c>
    </row>
    <row xmlns:x14ac="http://schemas.microsoft.com/office/spreadsheetml/2009/9/ac" r="211" x14ac:dyDescent="0.2">
      <c r="L211" s="142" t="s">
        <v>1883</v>
      </c>
      <c r="M211" s="142" t="s">
        <v>1884</v>
      </c>
      <c r="N211" s="142" t="s">
        <v>1885</v>
      </c>
      <c r="O211" s="142" t="s">
        <v>1886</v>
      </c>
      <c r="P211" s="142" t="s">
        <v>1887</v>
      </c>
      <c r="Q211" s="142" t="s">
        <v>1888</v>
      </c>
      <c r="R211" s="142"/>
      <c r="S211" s="142"/>
      <c r="T211" s="142" t="s">
        <v>1883</v>
      </c>
    </row>
    <row xmlns:x14ac="http://schemas.microsoft.com/office/spreadsheetml/2009/9/ac" r="212" x14ac:dyDescent="0.2">
      <c r="L212" s="142" t="s">
        <v>1889</v>
      </c>
      <c r="M212" s="142" t="s">
        <v>1890</v>
      </c>
      <c r="N212" s="142" t="s">
        <v>1890</v>
      </c>
      <c r="O212" s="142" t="s">
        <v>1890</v>
      </c>
      <c r="P212" s="142" t="s">
        <v>1891</v>
      </c>
      <c r="Q212" s="142" t="s">
        <v>1892</v>
      </c>
      <c r="R212" s="142"/>
      <c r="S212" s="142"/>
      <c r="T212" s="142" t="s">
        <v>1889</v>
      </c>
    </row>
    <row xmlns:x14ac="http://schemas.microsoft.com/office/spreadsheetml/2009/9/ac" r="213" x14ac:dyDescent="0.2">
      <c r="L213" s="142" t="s">
        <v>1893</v>
      </c>
      <c r="M213" s="142" t="s">
        <v>1894</v>
      </c>
      <c r="N213" s="142" t="s">
        <v>1895</v>
      </c>
      <c r="O213" s="142" t="s">
        <v>1896</v>
      </c>
      <c r="P213" s="142" t="s">
        <v>1897</v>
      </c>
      <c r="Q213" s="142" t="s">
        <v>1898</v>
      </c>
      <c r="R213" s="142"/>
      <c r="S213" s="142"/>
      <c r="T213" s="142" t="s">
        <v>1893</v>
      </c>
    </row>
    <row xmlns:x14ac="http://schemas.microsoft.com/office/spreadsheetml/2009/9/ac" r="214" x14ac:dyDescent="0.2">
      <c r="L214" s="142" t="s">
        <v>1899</v>
      </c>
      <c r="M214" s="142" t="s">
        <v>1900</v>
      </c>
      <c r="N214" s="142" t="s">
        <v>1901</v>
      </c>
      <c r="O214" s="142" t="s">
        <v>1902</v>
      </c>
      <c r="P214" s="142" t="s">
        <v>1903</v>
      </c>
      <c r="Q214" s="142" t="s">
        <v>1904</v>
      </c>
      <c r="R214" s="142"/>
      <c r="S214" s="142"/>
      <c r="T214" s="142" t="s">
        <v>1899</v>
      </c>
    </row>
    <row xmlns:x14ac="http://schemas.microsoft.com/office/spreadsheetml/2009/9/ac" r="215" x14ac:dyDescent="0.2">
      <c r="L215" s="142" t="s">
        <v>1905</v>
      </c>
      <c r="M215" s="142" t="s">
        <v>1906</v>
      </c>
      <c r="N215" s="142" t="s">
        <v>1907</v>
      </c>
      <c r="O215" s="142" t="s">
        <v>1906</v>
      </c>
      <c r="P215" s="142" t="s">
        <v>1908</v>
      </c>
      <c r="Q215" s="142" t="s">
        <v>1909</v>
      </c>
      <c r="R215" s="142"/>
      <c r="S215" s="142"/>
      <c r="T215" s="142" t="s">
        <v>1905</v>
      </c>
    </row>
    <row xmlns:x14ac="http://schemas.microsoft.com/office/spreadsheetml/2009/9/ac" r="216" x14ac:dyDescent="0.2">
      <c r="L216" s="142" t="s">
        <v>1910</v>
      </c>
      <c r="M216" s="142" t="s">
        <v>1911</v>
      </c>
      <c r="N216" s="142" t="s">
        <v>1911</v>
      </c>
      <c r="O216" s="142" t="s">
        <v>1911</v>
      </c>
      <c r="P216" s="142" t="s">
        <v>1912</v>
      </c>
      <c r="Q216" s="142" t="s">
        <v>1913</v>
      </c>
      <c r="R216" s="142"/>
      <c r="S216" s="142"/>
      <c r="T216" s="142" t="s">
        <v>1910</v>
      </c>
    </row>
    <row xmlns:x14ac="http://schemas.microsoft.com/office/spreadsheetml/2009/9/ac" r="217" x14ac:dyDescent="0.2">
      <c r="L217" s="142" t="s">
        <v>1914</v>
      </c>
      <c r="M217" s="142" t="s">
        <v>1915</v>
      </c>
      <c r="N217" s="142" t="s">
        <v>1916</v>
      </c>
      <c r="O217" s="142" t="s">
        <v>1917</v>
      </c>
      <c r="P217" s="142" t="s">
        <v>1918</v>
      </c>
      <c r="Q217" s="142" t="s">
        <v>1919</v>
      </c>
      <c r="R217" s="142"/>
      <c r="S217" s="142"/>
      <c r="T217" s="142" t="s">
        <v>1914</v>
      </c>
    </row>
    <row xmlns:x14ac="http://schemas.microsoft.com/office/spreadsheetml/2009/9/ac" r="218" x14ac:dyDescent="0.2">
      <c r="L218" s="142" t="s">
        <v>1920</v>
      </c>
      <c r="M218" s="142" t="s">
        <v>1921</v>
      </c>
      <c r="N218" s="142" t="s">
        <v>1922</v>
      </c>
      <c r="O218" s="142" t="s">
        <v>1923</v>
      </c>
      <c r="P218" s="142" t="s">
        <v>1924</v>
      </c>
      <c r="Q218" s="142" t="s">
        <v>1925</v>
      </c>
      <c r="R218" s="142"/>
      <c r="S218" s="142"/>
      <c r="T218" s="142" t="s">
        <v>1920</v>
      </c>
    </row>
    <row xmlns:x14ac="http://schemas.microsoft.com/office/spreadsheetml/2009/9/ac" r="219" x14ac:dyDescent="0.2">
      <c r="L219" s="142" t="s">
        <v>1926</v>
      </c>
      <c r="M219" s="142" t="s">
        <v>1927</v>
      </c>
      <c r="N219" s="142" t="s">
        <v>1928</v>
      </c>
      <c r="O219" s="142" t="s">
        <v>1927</v>
      </c>
      <c r="P219" s="142" t="s">
        <v>1929</v>
      </c>
      <c r="Q219" s="142" t="s">
        <v>1930</v>
      </c>
      <c r="R219" s="142"/>
      <c r="S219" s="142"/>
      <c r="T219" s="142" t="s">
        <v>1926</v>
      </c>
    </row>
    <row xmlns:x14ac="http://schemas.microsoft.com/office/spreadsheetml/2009/9/ac" r="220" x14ac:dyDescent="0.2">
      <c r="L220" s="142" t="s">
        <v>1931</v>
      </c>
      <c r="M220" s="142" t="s">
        <v>1932</v>
      </c>
      <c r="N220" s="142" t="s">
        <v>1933</v>
      </c>
      <c r="O220" s="142" t="s">
        <v>1934</v>
      </c>
      <c r="P220" s="142" t="s">
        <v>1935</v>
      </c>
      <c r="Q220" s="142" t="s">
        <v>1936</v>
      </c>
      <c r="R220" s="142"/>
      <c r="S220" s="142"/>
      <c r="T220" s="142" t="s">
        <v>1931</v>
      </c>
    </row>
    <row xmlns:x14ac="http://schemas.microsoft.com/office/spreadsheetml/2009/9/ac" r="221" x14ac:dyDescent="0.2">
      <c r="L221" s="142" t="s">
        <v>1937</v>
      </c>
      <c r="M221" s="142" t="s">
        <v>1938</v>
      </c>
      <c r="N221" s="142" t="s">
        <v>1938</v>
      </c>
      <c r="O221" s="142" t="s">
        <v>1938</v>
      </c>
      <c r="P221" s="142" t="s">
        <v>1939</v>
      </c>
      <c r="Q221" s="142" t="s">
        <v>1940</v>
      </c>
      <c r="R221" s="142"/>
      <c r="S221" s="142"/>
      <c r="T221" s="142" t="s">
        <v>1937</v>
      </c>
    </row>
    <row xmlns:x14ac="http://schemas.microsoft.com/office/spreadsheetml/2009/9/ac" r="222" x14ac:dyDescent="0.2">
      <c r="L222" s="142" t="s">
        <v>1941</v>
      </c>
      <c r="M222" s="142" t="s">
        <v>1942</v>
      </c>
      <c r="N222" s="142" t="s">
        <v>1942</v>
      </c>
      <c r="O222" s="142" t="s">
        <v>1942</v>
      </c>
      <c r="P222" s="142" t="s">
        <v>1943</v>
      </c>
      <c r="Q222" s="142" t="s">
        <v>1944</v>
      </c>
      <c r="R222" s="142"/>
      <c r="S222" s="142"/>
      <c r="T222" s="142" t="s">
        <v>1941</v>
      </c>
    </row>
    <row xmlns:x14ac="http://schemas.microsoft.com/office/spreadsheetml/2009/9/ac" r="223" x14ac:dyDescent="0.2">
      <c r="L223" s="142" t="s">
        <v>1945</v>
      </c>
      <c r="M223" s="142" t="s">
        <v>1946</v>
      </c>
      <c r="N223" s="142" t="s">
        <v>1947</v>
      </c>
      <c r="O223" s="142" t="s">
        <v>1948</v>
      </c>
      <c r="P223" s="142" t="s">
        <v>1949</v>
      </c>
      <c r="Q223" s="142" t="s">
        <v>1950</v>
      </c>
      <c r="R223" s="142"/>
      <c r="S223" s="142"/>
      <c r="T223" s="142" t="s">
        <v>1945</v>
      </c>
    </row>
    <row xmlns:x14ac="http://schemas.microsoft.com/office/spreadsheetml/2009/9/ac" r="224" x14ac:dyDescent="0.2">
      <c r="L224" s="142" t="s">
        <v>1951</v>
      </c>
      <c r="M224" s="142" t="s">
        <v>1952</v>
      </c>
      <c r="N224" s="142" t="s">
        <v>1953</v>
      </c>
      <c r="O224" s="142" t="s">
        <v>1954</v>
      </c>
      <c r="P224" s="142" t="s">
        <v>1955</v>
      </c>
      <c r="Q224" s="142" t="s">
        <v>1956</v>
      </c>
      <c r="R224" s="142"/>
      <c r="S224" s="142"/>
      <c r="T224" s="142" t="s">
        <v>1951</v>
      </c>
    </row>
    <row xmlns:x14ac="http://schemas.microsoft.com/office/spreadsheetml/2009/9/ac" r="225" x14ac:dyDescent="0.2">
      <c r="L225" s="142" t="s">
        <v>1957</v>
      </c>
      <c r="M225" s="142" t="s">
        <v>1958</v>
      </c>
      <c r="N225" s="142" t="s">
        <v>1959</v>
      </c>
      <c r="O225" s="142" t="s">
        <v>1960</v>
      </c>
      <c r="P225" s="142" t="s">
        <v>1961</v>
      </c>
      <c r="Q225" s="142" t="s">
        <v>1962</v>
      </c>
      <c r="R225" s="142"/>
      <c r="S225" s="142"/>
      <c r="T225" s="142" t="s">
        <v>1957</v>
      </c>
    </row>
    <row xmlns:x14ac="http://schemas.microsoft.com/office/spreadsheetml/2009/9/ac" r="226" x14ac:dyDescent="0.2">
      <c r="L226" s="142" t="s">
        <v>1963</v>
      </c>
      <c r="M226" s="142" t="s">
        <v>1964</v>
      </c>
      <c r="N226" s="142" t="s">
        <v>1964</v>
      </c>
      <c r="O226" s="142" t="s">
        <v>1964</v>
      </c>
      <c r="P226" s="142" t="s">
        <v>1965</v>
      </c>
      <c r="Q226" s="142" t="s">
        <v>1966</v>
      </c>
      <c r="R226" s="142"/>
      <c r="S226" s="142"/>
      <c r="T226" s="142" t="s">
        <v>1963</v>
      </c>
    </row>
    <row xmlns:x14ac="http://schemas.microsoft.com/office/spreadsheetml/2009/9/ac" r="227" x14ac:dyDescent="0.2">
      <c r="L227" s="142" t="s">
        <v>1967</v>
      </c>
      <c r="M227" s="142" t="s">
        <v>1968</v>
      </c>
      <c r="N227" s="142" t="s">
        <v>1969</v>
      </c>
      <c r="O227" s="142" t="s">
        <v>1970</v>
      </c>
      <c r="P227" s="142" t="s">
        <v>1971</v>
      </c>
      <c r="Q227" s="142" t="s">
        <v>1972</v>
      </c>
      <c r="R227" s="142"/>
      <c r="S227" s="142"/>
      <c r="T227" s="142" t="s">
        <v>1967</v>
      </c>
    </row>
    <row xmlns:x14ac="http://schemas.microsoft.com/office/spreadsheetml/2009/9/ac" r="228" x14ac:dyDescent="0.2">
      <c r="L228" s="142" t="s">
        <v>1973</v>
      </c>
      <c r="M228" s="142" t="s">
        <v>1974</v>
      </c>
      <c r="N228" s="142" t="s">
        <v>1975</v>
      </c>
      <c r="O228" s="142" t="s">
        <v>1974</v>
      </c>
      <c r="P228" s="142" t="s">
        <v>1976</v>
      </c>
      <c r="Q228" s="142" t="s">
        <v>1977</v>
      </c>
      <c r="R228" s="142"/>
      <c r="S228" s="142"/>
      <c r="T228" s="142" t="s">
        <v>1973</v>
      </c>
    </row>
    <row xmlns:x14ac="http://schemas.microsoft.com/office/spreadsheetml/2009/9/ac" r="229" x14ac:dyDescent="0.2">
      <c r="L229" s="142" t="s">
        <v>1978</v>
      </c>
      <c r="M229" s="142" t="s">
        <v>1979</v>
      </c>
      <c r="N229" s="142" t="s">
        <v>1979</v>
      </c>
      <c r="O229" s="142" t="s">
        <v>1980</v>
      </c>
      <c r="P229" s="142" t="s">
        <v>1981</v>
      </c>
      <c r="Q229" s="142" t="s">
        <v>1982</v>
      </c>
      <c r="R229" s="142"/>
      <c r="S229" s="142"/>
      <c r="T229" s="142" t="s">
        <v>1978</v>
      </c>
    </row>
    <row xmlns:x14ac="http://schemas.microsoft.com/office/spreadsheetml/2009/9/ac" r="230" x14ac:dyDescent="0.2">
      <c r="L230" s="142" t="s">
        <v>1983</v>
      </c>
      <c r="M230" s="142" t="s">
        <v>1984</v>
      </c>
      <c r="N230" s="142" t="s">
        <v>1985</v>
      </c>
      <c r="O230" s="142" t="s">
        <v>1986</v>
      </c>
      <c r="P230" s="142" t="s">
        <v>1987</v>
      </c>
      <c r="Q230" s="142" t="s">
        <v>1988</v>
      </c>
      <c r="R230" s="142"/>
      <c r="S230" s="142"/>
      <c r="T230" s="142" t="s">
        <v>1983</v>
      </c>
    </row>
    <row xmlns:x14ac="http://schemas.microsoft.com/office/spreadsheetml/2009/9/ac" r="231" x14ac:dyDescent="0.2">
      <c r="L231" s="142" t="s">
        <v>1989</v>
      </c>
      <c r="M231" s="142" t="s">
        <v>1990</v>
      </c>
      <c r="N231" s="142" t="s">
        <v>1990</v>
      </c>
      <c r="O231" s="142" t="s">
        <v>1990</v>
      </c>
      <c r="P231" s="142" t="s">
        <v>1991</v>
      </c>
      <c r="Q231" s="142" t="s">
        <v>1992</v>
      </c>
      <c r="R231" s="142"/>
      <c r="S231" s="142"/>
      <c r="T231" s="142" t="s">
        <v>1989</v>
      </c>
    </row>
    <row xmlns:x14ac="http://schemas.microsoft.com/office/spreadsheetml/2009/9/ac" r="232" x14ac:dyDescent="0.2">
      <c r="L232" s="142" t="s">
        <v>1993</v>
      </c>
      <c r="M232" s="142" t="s">
        <v>1994</v>
      </c>
      <c r="N232" s="142" t="s">
        <v>1995</v>
      </c>
      <c r="O232" s="142" t="s">
        <v>1996</v>
      </c>
      <c r="P232" s="142" t="s">
        <v>1997</v>
      </c>
      <c r="Q232" s="142" t="s">
        <v>1998</v>
      </c>
      <c r="R232" s="142"/>
      <c r="S232" s="142"/>
      <c r="T232" s="142" t="s">
        <v>1993</v>
      </c>
    </row>
    <row xmlns:x14ac="http://schemas.microsoft.com/office/spreadsheetml/2009/9/ac" r="233" x14ac:dyDescent="0.2">
      <c r="L233" s="142" t="s">
        <v>1999</v>
      </c>
      <c r="M233" s="142" t="s">
        <v>2000</v>
      </c>
      <c r="N233" s="142" t="s">
        <v>2001</v>
      </c>
      <c r="O233" s="142" t="s">
        <v>2002</v>
      </c>
      <c r="P233" s="142" t="s">
        <v>2003</v>
      </c>
      <c r="Q233" s="142" t="s">
        <v>2004</v>
      </c>
      <c r="R233" s="142"/>
      <c r="S233" s="142"/>
      <c r="T233" s="142" t="s">
        <v>1999</v>
      </c>
    </row>
    <row xmlns:x14ac="http://schemas.microsoft.com/office/spreadsheetml/2009/9/ac" r="234" x14ac:dyDescent="0.2">
      <c r="L234" s="142" t="s">
        <v>2005</v>
      </c>
      <c r="M234" s="142" t="s">
        <v>2006</v>
      </c>
      <c r="N234" s="142" t="s">
        <v>2007</v>
      </c>
      <c r="O234" s="142" t="s">
        <v>2008</v>
      </c>
      <c r="P234" s="142" t="s">
        <v>2009</v>
      </c>
      <c r="Q234" s="142" t="s">
        <v>2010</v>
      </c>
      <c r="R234" s="142"/>
      <c r="S234" s="142"/>
      <c r="T234" s="142" t="s">
        <v>2005</v>
      </c>
    </row>
    <row xmlns:x14ac="http://schemas.microsoft.com/office/spreadsheetml/2009/9/ac" r="235" x14ac:dyDescent="0.2">
      <c r="L235" s="142" t="s">
        <v>2011</v>
      </c>
      <c r="M235" s="142" t="s">
        <v>2012</v>
      </c>
      <c r="N235" s="142" t="s">
        <v>2013</v>
      </c>
      <c r="O235" s="142" t="s">
        <v>2014</v>
      </c>
      <c r="P235" s="142" t="s">
        <v>2015</v>
      </c>
      <c r="Q235" s="142" t="s">
        <v>2016</v>
      </c>
      <c r="R235" s="142"/>
      <c r="S235" s="142"/>
      <c r="T235" s="142" t="s">
        <v>2011</v>
      </c>
    </row>
    <row xmlns:x14ac="http://schemas.microsoft.com/office/spreadsheetml/2009/9/ac" r="236" x14ac:dyDescent="0.2">
      <c r="L236" s="142" t="s">
        <v>2017</v>
      </c>
      <c r="M236" s="142" t="s">
        <v>2018</v>
      </c>
      <c r="N236" s="142" t="s">
        <v>2019</v>
      </c>
      <c r="O236" s="142" t="s">
        <v>2020</v>
      </c>
      <c r="P236" s="142" t="s">
        <v>2021</v>
      </c>
      <c r="Q236" s="142" t="s">
        <v>2022</v>
      </c>
      <c r="R236" s="142"/>
      <c r="S236" s="142"/>
      <c r="T236" s="142" t="s">
        <v>2017</v>
      </c>
    </row>
    <row xmlns:x14ac="http://schemas.microsoft.com/office/spreadsheetml/2009/9/ac" r="237" x14ac:dyDescent="0.2">
      <c r="L237" s="142" t="s">
        <v>2023</v>
      </c>
      <c r="M237" s="142" t="s">
        <v>2024</v>
      </c>
      <c r="N237" s="142" t="s">
        <v>2025</v>
      </c>
      <c r="O237" s="142" t="s">
        <v>2026</v>
      </c>
      <c r="P237" s="142" t="s">
        <v>2027</v>
      </c>
      <c r="Q237" s="142" t="s">
        <v>2028</v>
      </c>
      <c r="R237" s="142"/>
      <c r="S237" s="142"/>
      <c r="T237" s="142" t="s">
        <v>2023</v>
      </c>
    </row>
    <row xmlns:x14ac="http://schemas.microsoft.com/office/spreadsheetml/2009/9/ac" r="238" x14ac:dyDescent="0.2">
      <c r="L238" s="142" t="s">
        <v>2029</v>
      </c>
      <c r="M238" s="142" t="s">
        <v>2030</v>
      </c>
      <c r="N238" s="142" t="s">
        <v>2031</v>
      </c>
      <c r="O238" s="142" t="s">
        <v>2032</v>
      </c>
      <c r="P238" s="142" t="s">
        <v>2033</v>
      </c>
      <c r="Q238" s="142" t="s">
        <v>2034</v>
      </c>
      <c r="R238" s="142"/>
      <c r="S238" s="142"/>
      <c r="T238" s="142" t="s">
        <v>2029</v>
      </c>
    </row>
    <row xmlns:x14ac="http://schemas.microsoft.com/office/spreadsheetml/2009/9/ac" r="239" x14ac:dyDescent="0.2">
      <c r="L239" s="142" t="s">
        <v>2035</v>
      </c>
      <c r="M239" s="142" t="s">
        <v>2036</v>
      </c>
      <c r="N239" s="142" t="s">
        <v>2036</v>
      </c>
      <c r="O239" s="142" t="s">
        <v>2036</v>
      </c>
      <c r="P239" s="142" t="s">
        <v>2037</v>
      </c>
      <c r="Q239" s="142" t="s">
        <v>2038</v>
      </c>
      <c r="R239" s="142"/>
      <c r="S239" s="142"/>
      <c r="T239" s="142" t="s">
        <v>2035</v>
      </c>
    </row>
    <row xmlns:x14ac="http://schemas.microsoft.com/office/spreadsheetml/2009/9/ac" r="240" x14ac:dyDescent="0.2">
      <c r="L240" s="142" t="s">
        <v>2039</v>
      </c>
      <c r="M240" s="142" t="s">
        <v>2040</v>
      </c>
      <c r="N240" s="142" t="s">
        <v>2040</v>
      </c>
      <c r="O240" s="142" t="s">
        <v>2040</v>
      </c>
      <c r="P240" s="142" t="s">
        <v>2041</v>
      </c>
      <c r="Q240" s="142" t="s">
        <v>2042</v>
      </c>
      <c r="R240" s="142"/>
      <c r="S240" s="142"/>
      <c r="T240" s="142" t="s">
        <v>2039</v>
      </c>
    </row>
    <row xmlns:x14ac="http://schemas.microsoft.com/office/spreadsheetml/2009/9/ac" r="241" x14ac:dyDescent="0.2">
      <c r="L241" s="142" t="s">
        <v>2043</v>
      </c>
      <c r="M241" s="142" t="s">
        <v>2044</v>
      </c>
      <c r="N241" s="142" t="s">
        <v>2045</v>
      </c>
      <c r="O241" s="142" t="s">
        <v>2046</v>
      </c>
      <c r="P241" s="142" t="s">
        <v>2047</v>
      </c>
      <c r="Q241" s="142" t="s">
        <v>2048</v>
      </c>
      <c r="R241" s="142"/>
      <c r="S241" s="142"/>
      <c r="T241" s="142" t="s">
        <v>2043</v>
      </c>
    </row>
    <row xmlns:x14ac="http://schemas.microsoft.com/office/spreadsheetml/2009/9/ac" r="242" x14ac:dyDescent="0.2">
      <c r="L242" s="142" t="s">
        <v>2049</v>
      </c>
      <c r="M242" s="142" t="s">
        <v>2050</v>
      </c>
      <c r="N242" s="142" t="s">
        <v>2050</v>
      </c>
      <c r="O242" s="142" t="s">
        <v>2050</v>
      </c>
      <c r="P242" s="142" t="s">
        <v>2051</v>
      </c>
      <c r="Q242" s="142" t="s">
        <v>2052</v>
      </c>
      <c r="R242" s="142"/>
      <c r="S242" s="142"/>
      <c r="T242" s="142" t="s">
        <v>2049</v>
      </c>
    </row>
    <row xmlns:x14ac="http://schemas.microsoft.com/office/spreadsheetml/2009/9/ac" r="243" x14ac:dyDescent="0.2">
      <c r="L243" s="142" t="s">
        <v>2053</v>
      </c>
      <c r="M243" s="142" t="s">
        <v>2054</v>
      </c>
      <c r="N243" s="142" t="s">
        <v>2055</v>
      </c>
      <c r="O243" s="142" t="s">
        <v>2054</v>
      </c>
      <c r="P243" s="142" t="s">
        <v>2056</v>
      </c>
      <c r="Q243" s="142" t="s">
        <v>2057</v>
      </c>
      <c r="R243" s="142"/>
      <c r="S243" s="142"/>
      <c r="T243" s="142" t="s">
        <v>2053</v>
      </c>
    </row>
    <row xmlns:x14ac="http://schemas.microsoft.com/office/spreadsheetml/2009/9/ac" r="244" x14ac:dyDescent="0.2">
      <c r="L244" s="142" t="s">
        <v>2058</v>
      </c>
      <c r="M244" s="142" t="s">
        <v>2059</v>
      </c>
      <c r="N244" s="142" t="s">
        <v>2060</v>
      </c>
      <c r="O244" s="142" t="s">
        <v>2061</v>
      </c>
      <c r="P244" s="142" t="s">
        <v>2062</v>
      </c>
      <c r="Q244" s="142" t="s">
        <v>2063</v>
      </c>
      <c r="R244" s="142"/>
      <c r="S244" s="142"/>
      <c r="T244" s="142" t="s">
        <v>2058</v>
      </c>
    </row>
    <row xmlns:x14ac="http://schemas.microsoft.com/office/spreadsheetml/2009/9/ac" r="245" x14ac:dyDescent="0.2">
      <c r="L245" s="142" t="s">
        <v>2064</v>
      </c>
      <c r="M245" s="142" t="s">
        <v>2065</v>
      </c>
      <c r="N245" s="142" t="s">
        <v>2066</v>
      </c>
      <c r="O245" s="142" t="s">
        <v>2065</v>
      </c>
      <c r="P245" s="142" t="s">
        <v>2067</v>
      </c>
      <c r="Q245" s="142" t="s">
        <v>2068</v>
      </c>
      <c r="R245" s="142"/>
      <c r="S245" s="142"/>
      <c r="T245" s="142" t="s">
        <v>2064</v>
      </c>
    </row>
    <row xmlns:x14ac="http://schemas.microsoft.com/office/spreadsheetml/2009/9/ac" r="246" x14ac:dyDescent="0.2">
      <c r="L246" s="142" t="s">
        <v>2069</v>
      </c>
      <c r="M246" s="142" t="s">
        <v>2070</v>
      </c>
      <c r="N246" s="142" t="s">
        <v>2070</v>
      </c>
      <c r="O246" s="142" t="s">
        <v>2070</v>
      </c>
      <c r="P246" s="142" t="s">
        <v>2071</v>
      </c>
      <c r="Q246" s="142" t="s">
        <v>2072</v>
      </c>
      <c r="R246" s="142"/>
      <c r="S246" s="142"/>
      <c r="T246" s="142" t="s">
        <v>2069</v>
      </c>
    </row>
    <row xmlns:x14ac="http://schemas.microsoft.com/office/spreadsheetml/2009/9/ac" r="247" x14ac:dyDescent="0.2">
      <c r="L247" s="142" t="s">
        <v>2073</v>
      </c>
      <c r="M247" s="142" t="s">
        <v>2074</v>
      </c>
      <c r="N247" s="142" t="s">
        <v>2074</v>
      </c>
      <c r="O247" s="142" t="s">
        <v>2074</v>
      </c>
      <c r="P247" s="142" t="s">
        <v>2074</v>
      </c>
      <c r="Q247" s="142" t="s">
        <v>2074</v>
      </c>
      <c r="R247" s="142" t="s">
        <v>2074</v>
      </c>
      <c r="S247" s="142" t="s">
        <v>2074</v>
      </c>
      <c r="T247" s="142" t="s">
        <v>2073</v>
      </c>
    </row>
    <row xmlns:x14ac="http://schemas.microsoft.com/office/spreadsheetml/2009/9/ac" r="248" x14ac:dyDescent="0.2">
      <c r="L248" s="174" t="s">
        <v>2118</v>
      </c>
      <c r="M248" s="174" t="s">
        <v>2119</v>
      </c>
      <c r="N248" s="174" t="s">
        <v>2120</v>
      </c>
      <c r="O248" s="174" t="s">
        <v>2121</v>
      </c>
      <c r="P248" s="174" t="s">
        <v>2122</v>
      </c>
      <c r="Q248" s="174" t="s">
        <v>2123</v>
      </c>
      <c r="R248" s="174"/>
      <c r="S248" s="174"/>
      <c r="T248" s="174" t="s">
        <v>2118</v>
      </c>
      <c r="U248" s="174"/>
    </row>
    <row xmlns:x14ac="http://schemas.microsoft.com/office/spreadsheetml/2009/9/ac" r="249" x14ac:dyDescent="0.2">
      <c r="L249" s="143" t="s">
        <v>2244</v>
      </c>
      <c r="M249" s="143" t="s">
        <v>2245</v>
      </c>
      <c r="N249" s="143" t="s">
        <v>2247</v>
      </c>
      <c r="O249" s="143" t="s">
        <v>2246</v>
      </c>
      <c r="P249" s="143" t="s">
        <v>2248</v>
      </c>
      <c r="Q249" s="143" t="s">
        <v>2249</v>
      </c>
      <c r="T249" s="143" t="s">
        <v>2244</v>
      </c>
    </row>
    <row xmlns:x14ac="http://schemas.microsoft.com/office/spreadsheetml/2009/9/ac" r="251" ht="409.5" customHeight="true" x14ac:dyDescent="0.2">
      <c r="V251" s="135" t="s">
        <v>106</v>
      </c>
      <c r="Y251" s="99"/>
    </row>
    <row xmlns:x14ac="http://schemas.microsoft.com/office/spreadsheetml/2009/9/ac" r="252" ht="409.5" customHeight="true" x14ac:dyDescent="0.2">
      <c r="V252" s="135" t="s">
        <v>195</v>
      </c>
    </row>
    <row xmlns:x14ac="http://schemas.microsoft.com/office/spreadsheetml/2009/9/ac" r="253" ht="409.5" customHeight="true" x14ac:dyDescent="0.2">
      <c r="V253" s="135" t="s">
        <v>196</v>
      </c>
    </row>
    <row xmlns:x14ac="http://schemas.microsoft.com/office/spreadsheetml/2009/9/ac" r="254" ht="409.5" customHeight="true" x14ac:dyDescent="0.2">
      <c r="V254" s="135" t="s">
        <v>198</v>
      </c>
    </row>
    <row xmlns:x14ac="http://schemas.microsoft.com/office/spreadsheetml/2009/9/ac" r="255" ht="409.5" customHeight="true"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114</v>
      </c>
      <c r="B1" s="6" t="s">
        <v>109</v>
      </c>
      <c r="C1" s="6" t="s">
        <v>2241</v>
      </c>
      <c r="D1" s="6" t="s">
        <v>2240</v>
      </c>
      <c r="E1" s="6" t="s">
        <v>110</v>
      </c>
      <c r="F1" s="6" t="s">
        <v>2242</v>
      </c>
      <c r="G1" s="6" t="s">
        <v>2243</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115</v>
      </c>
      <c r="B4" s="6" t="s">
        <v>2227</v>
      </c>
      <c r="C4" s="173">
        <f>v8_</f>
        <v>0</v>
      </c>
      <c r="D4" s="173">
        <f>'B- Generated by facility type'!F10</f>
        <v>0</v>
      </c>
      <c r="E4" s="173"/>
      <c r="F4" s="182">
        <f t="shared" si="0"/>
        <v>1</v>
      </c>
      <c r="G4" s="182">
        <f t="shared" si="1"/>
        <v>1</v>
      </c>
    </row>
    <row xmlns:x14ac="http://schemas.microsoft.com/office/spreadsheetml/2009/9/ac" r="5" x14ac:dyDescent="0.2">
      <c r="A5" s="6" t="s">
        <v>115</v>
      </c>
      <c r="B5" t="s">
        <v>112</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115</v>
      </c>
      <c r="B6" t="s">
        <v>113</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115</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115</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115</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116</v>
      </c>
      <c r="B10" s="6" t="s">
        <v>2135</v>
      </c>
      <c r="C10" s="173">
        <f>v29_</f>
        <v>0</v>
      </c>
      <c r="D10" s="173">
        <f>'D- Delivered'!B4</f>
        <v>0</v>
      </c>
      <c r="E10" s="173">
        <f>'_Data inputs (all)'!F30</f>
        <v>0</v>
      </c>
      <c r="F10" s="182">
        <f t="shared" si="0"/>
        <v>1</v>
      </c>
      <c r="G10" s="182">
        <f t="shared" si="1"/>
        <v>1</v>
      </c>
    </row>
    <row xmlns:x14ac="http://schemas.microsoft.com/office/spreadsheetml/2009/9/ac" r="11" x14ac:dyDescent="0.2">
      <c r="A11" s="6" t="s">
        <v>116</v>
      </c>
      <c r="B11" s="6" t="s">
        <v>2136</v>
      </c>
      <c r="C11" s="173">
        <f>v30_</f>
        <v>0</v>
      </c>
      <c r="D11" s="173">
        <f>'D- Delivered'!B5</f>
        <v>0</v>
      </c>
      <c r="E11" s="173">
        <f>'_Data inputs (all)'!F31</f>
        <v>0</v>
      </c>
      <c r="F11" s="182">
        <f t="shared" si="0"/>
        <v>1</v>
      </c>
      <c r="G11" s="182">
        <f t="shared" si="1"/>
        <v>1</v>
      </c>
    </row>
    <row xmlns:x14ac="http://schemas.microsoft.com/office/spreadsheetml/2009/9/ac" r="12" x14ac:dyDescent="0.2">
      <c r="A12" s="6" t="s">
        <v>116</v>
      </c>
      <c r="B12" s="6" t="s">
        <v>2137</v>
      </c>
      <c r="C12" s="173">
        <f>v31_</f>
        <v>0</v>
      </c>
      <c r="D12" s="173">
        <f>'D- Delivered'!B6</f>
        <v>0</v>
      </c>
      <c r="E12" s="173">
        <f>'_Data inputs (all)'!F32</f>
        <v>0</v>
      </c>
      <c r="F12" s="182">
        <f t="shared" si="0"/>
        <v>1</v>
      </c>
      <c r="G12" s="182">
        <f t="shared" si="1"/>
        <v>1</v>
      </c>
    </row>
    <row xmlns:x14ac="http://schemas.microsoft.com/office/spreadsheetml/2009/9/ac" r="13" x14ac:dyDescent="0.2">
      <c r="A13" s="6" t="s">
        <v>116</v>
      </c>
      <c r="B13" s="6" t="s">
        <v>2138</v>
      </c>
      <c r="C13" s="173">
        <f>v32_</f>
        <v>0</v>
      </c>
      <c r="D13" s="173">
        <f>'D- Delivered'!B7</f>
        <v>0</v>
      </c>
      <c r="E13" s="173">
        <f>'_Data inputs (all)'!F33</f>
        <v>0</v>
      </c>
      <c r="F13" s="182">
        <f t="shared" si="0"/>
        <v>1</v>
      </c>
      <c r="G13" s="182">
        <f t="shared" si="1"/>
        <v>1</v>
      </c>
    </row>
    <row xmlns:x14ac="http://schemas.microsoft.com/office/spreadsheetml/2009/9/ac" r="14" x14ac:dyDescent="0.2">
      <c r="A14" s="6" t="s">
        <v>194</v>
      </c>
      <c r="B14" s="6" t="s">
        <v>117</v>
      </c>
      <c r="C14" s="173" t="e">
        <f>v33_</f>
        <v>#VALUE!</v>
      </c>
      <c r="D14" s="173" t="e">
        <f>'E- Safely treated'!B4</f>
        <v>#VALUE!</v>
      </c>
      <c r="E14" s="173">
        <f>'_Data inputs (all)'!F34</f>
        <v>0</v>
      </c>
      <c r="F14" s="182">
        <f t="shared" si="0"/>
        <v>1</v>
      </c>
      <c r="G14" s="182" t="e">
        <f t="shared" si="1"/>
        <v>#VALUE!</v>
      </c>
    </row>
    <row xmlns:x14ac="http://schemas.microsoft.com/office/spreadsheetml/2009/9/ac" r="15" x14ac:dyDescent="0.2">
      <c r="A15" s="6" t="s">
        <v>194</v>
      </c>
      <c r="B15" s="6" t="s">
        <v>717</v>
      </c>
      <c r="C15" s="173">
        <f>v34_</f>
        <v>0</v>
      </c>
      <c r="D15" s="173">
        <f>'E- Safely treated'!B5</f>
        <v>0</v>
      </c>
      <c r="E15" s="173">
        <f>'_Data inputs (all)'!F35</f>
        <v>0</v>
      </c>
      <c r="F15" s="182">
        <f t="shared" si="0"/>
        <v>1</v>
      </c>
      <c r="G15" s="182">
        <f t="shared" si="1"/>
        <v>1</v>
      </c>
    </row>
    <row xmlns:x14ac="http://schemas.microsoft.com/office/spreadsheetml/2009/9/ac" r="16" x14ac:dyDescent="0.2">
      <c r="A16" s="6" t="s">
        <v>194</v>
      </c>
      <c r="B16" s="6" t="s">
        <v>721</v>
      </c>
      <c r="C16" s="173">
        <f>v35_</f>
        <v>0</v>
      </c>
      <c r="D16" s="173">
        <f>'E- Safely treated'!B6</f>
        <v>0</v>
      </c>
      <c r="E16" s="173">
        <f>'_Data inputs (all)'!F36</f>
        <v>0</v>
      </c>
      <c r="F16" s="182">
        <f t="shared" si="0"/>
        <v>1</v>
      </c>
      <c r="G16" s="182">
        <f t="shared" si="1"/>
        <v>1</v>
      </c>
    </row>
    <row xmlns:x14ac="http://schemas.microsoft.com/office/spreadsheetml/2009/9/ac" r="17" x14ac:dyDescent="0.2">
      <c r="A17" s="6" t="s">
        <v>194</v>
      </c>
      <c r="B17" t="s">
        <v>55</v>
      </c>
      <c r="C17" s="173" t="e">
        <f>v36_</f>
        <v>#VALUE!</v>
      </c>
      <c r="D17" s="173" t="e">
        <f>'E- Safely treated'!B7</f>
        <v>#VALUE!</v>
      </c>
      <c r="E17" s="173">
        <f>'_Data inputs (all)'!F37</f>
        <v>0</v>
      </c>
      <c r="F17" s="182">
        <f t="shared" si="0"/>
        <v>1</v>
      </c>
      <c r="G17" s="182" t="e">
        <f t="shared" si="1"/>
        <v>#VALUE!</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activeCell="F2" sqref="F2"/>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f>'_Data inputs (all)'!H21</f>
        <v>0</v>
      </c>
      <c r="I21" s="187" t="str">
        <f>IF(ISNUMBER('_Data inputs (all)'!I21),'_Data inputs (all)'!I21,"")</f>
        <v/>
      </c>
      <c r="J21" s="187" t="str">
        <f>IF(ISTEXT('_Data inputs (all)'!J21),'_Data inputs (all)'!J21,"")</f>
        <v/>
      </c>
      <c r="K21" s="188" t="str">
        <f>IF(ISTEXT('_Data inputs (all)'!K21),'_Data inputs (all)'!K21,"")</f>
        <v/>
      </c>
      <c r="L21" s="186" t="str">
        <f>IF(ISTEXT('_Data inputs (all)'!L21),'_Data inputs (all)'!L21,"")</f>
        <v/>
      </c>
      <c r="M21" s="188" t="str">
        <f>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f>'_Data inputs (all)'!H22</f>
        <v>0</v>
      </c>
      <c r="I22" s="187" t="str">
        <f>IF(ISNUMBER('_Data inputs (all)'!I22),'_Data inputs (all)'!I22,"")</f>
        <v/>
      </c>
      <c r="J22" s="187" t="str">
        <f>IF(ISTEXT('_Data inputs (all)'!J22),'_Data inputs (all)'!J22,"")</f>
        <v/>
      </c>
      <c r="K22" s="188" t="str">
        <f>IF(ISTEXT('_Data inputs (all)'!K22),'_Data inputs (all)'!K22,"")</f>
        <v/>
      </c>
      <c r="L22" s="186" t="str">
        <f>IF(ISTEXT('_Data inputs (all)'!L22),'_Data inputs (all)'!L22,"")</f>
        <v/>
      </c>
      <c r="M22" s="188" t="str">
        <f>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t="e">
        <f>'E- Safely treated'!B4</f>
        <v>#VALUE!</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t="e">
        <f>'E- Safely treated'!B7</f>
        <v>#VALUE!</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#VALUE!</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#VALUE!</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heet="true"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xmlns:x14ac="http://schemas.microsoft.com/office/spreadsheetml/2009/9/ac" r="152"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xmlns:x14ac="http://schemas.microsoft.com/office/spreadsheetml/2009/9/ac" r="153"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xmlns:x14ac="http://schemas.microsoft.com/office/spreadsheetml/2009/9/ac" r="15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xmlns:x14ac="http://schemas.microsoft.com/office/spreadsheetml/2009/9/ac" r="155"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xmlns:x14ac="http://schemas.microsoft.com/office/spreadsheetml/2009/9/ac" r="156"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xmlns:x14ac="http://schemas.microsoft.com/office/spreadsheetml/2009/9/ac" r="157"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xmlns:x14ac="http://schemas.microsoft.com/office/spreadsheetml/2009/9/ac" r="158"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xmlns:x14ac="http://schemas.microsoft.com/office/spreadsheetml/2009/9/ac" r="159"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xmlns:x14ac="http://schemas.microsoft.com/office/spreadsheetml/2009/9/ac" r="160"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xmlns:x14ac="http://schemas.microsoft.com/office/spreadsheetml/2009/9/ac" r="161"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xmlns:x14ac="http://schemas.microsoft.com/office/spreadsheetml/2009/9/ac" r="162"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xmlns:x14ac="http://schemas.microsoft.com/office/spreadsheetml/2009/9/ac" r="163"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xmlns:x14ac="http://schemas.microsoft.com/office/spreadsheetml/2009/9/ac" r="16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xmlns:x14ac="http://schemas.microsoft.com/office/spreadsheetml/2009/9/ac" r="165"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xmlns:x14ac="http://schemas.microsoft.com/office/spreadsheetml/2009/9/ac" r="166"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xmlns:x14ac="http://schemas.microsoft.com/office/spreadsheetml/2009/9/ac" r="167"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xmlns:x14ac="http://schemas.microsoft.com/office/spreadsheetml/2009/9/ac" r="168"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xmlns:x14ac="http://schemas.microsoft.com/office/spreadsheetml/2009/9/ac" r="169"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xmlns:x14ac="http://schemas.microsoft.com/office/spreadsheetml/2009/9/ac" r="170"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xmlns:x14ac="http://schemas.microsoft.com/office/spreadsheetml/2009/9/ac" r="171"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xmlns:x14ac="http://schemas.microsoft.com/office/spreadsheetml/2009/9/ac" r="172"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xmlns:x14ac="http://schemas.microsoft.com/office/spreadsheetml/2009/9/ac" r="173"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xmlns:x14ac="http://schemas.microsoft.com/office/spreadsheetml/2009/9/ac" r="17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xmlns:x14ac="http://schemas.microsoft.com/office/spreadsheetml/2009/9/ac" r="175"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xmlns:x14ac="http://schemas.microsoft.com/office/spreadsheetml/2009/9/ac" r="176"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xmlns:x14ac="http://schemas.microsoft.com/office/spreadsheetml/2009/9/ac" r="177"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xmlns:x14ac="http://schemas.microsoft.com/office/spreadsheetml/2009/9/ac" r="178"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xmlns:x14ac="http://schemas.microsoft.com/office/spreadsheetml/2009/9/ac" r="179"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xmlns:x14ac="http://schemas.microsoft.com/office/spreadsheetml/2009/9/ac" r="180"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xmlns:x14ac="http://schemas.microsoft.com/office/spreadsheetml/2009/9/ac" r="181"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xmlns:x14ac="http://schemas.microsoft.com/office/spreadsheetml/2009/9/ac" r="182"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xmlns:x14ac="http://schemas.microsoft.com/office/spreadsheetml/2009/9/ac" r="183"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xmlns:x14ac="http://schemas.microsoft.com/office/spreadsheetml/2009/9/ac" r="18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xmlns:x14ac="http://schemas.microsoft.com/office/spreadsheetml/2009/9/ac" r="185"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xmlns:x14ac="http://schemas.microsoft.com/office/spreadsheetml/2009/9/ac" r="186"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xmlns:x14ac="http://schemas.microsoft.com/office/spreadsheetml/2009/9/ac" r="187"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xmlns:x14ac="http://schemas.microsoft.com/office/spreadsheetml/2009/9/ac" r="188"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xmlns:x14ac="http://schemas.microsoft.com/office/spreadsheetml/2009/9/ac" r="189"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xmlns:x14ac="http://schemas.microsoft.com/office/spreadsheetml/2009/9/ac" r="190"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xmlns:x14ac="http://schemas.microsoft.com/office/spreadsheetml/2009/9/ac" r="191"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xmlns:x14ac="http://schemas.microsoft.com/office/spreadsheetml/2009/9/ac" r="192"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xmlns:x14ac="http://schemas.microsoft.com/office/spreadsheetml/2009/9/ac" r="193"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xmlns:x14ac="http://schemas.microsoft.com/office/spreadsheetml/2009/9/ac" r="19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xmlns:x14ac="http://schemas.microsoft.com/office/spreadsheetml/2009/9/ac" r="195"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xmlns:x14ac="http://schemas.microsoft.com/office/spreadsheetml/2009/9/ac" r="196"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xmlns:x14ac="http://schemas.microsoft.com/office/spreadsheetml/2009/9/ac" r="197"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xmlns:x14ac="http://schemas.microsoft.com/office/spreadsheetml/2009/9/ac" r="198"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xmlns:x14ac="http://schemas.microsoft.com/office/spreadsheetml/2009/9/ac" r="199"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xmlns:x14ac="http://schemas.microsoft.com/office/spreadsheetml/2009/9/ac" r="200"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xmlns:x14ac="http://schemas.microsoft.com/office/spreadsheetml/2009/9/ac" r="201"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xmlns:x14ac="http://schemas.microsoft.com/office/spreadsheetml/2009/9/ac" r="202"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xmlns:x14ac="http://schemas.microsoft.com/office/spreadsheetml/2009/9/ac" r="203"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xmlns:x14ac="http://schemas.microsoft.com/office/spreadsheetml/2009/9/ac" r="20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xmlns:x14ac="http://schemas.microsoft.com/office/spreadsheetml/2009/9/ac" r="205"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xmlns:x14ac="http://schemas.microsoft.com/office/spreadsheetml/2009/9/ac" r="206"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xmlns:x14ac="http://schemas.microsoft.com/office/spreadsheetml/2009/9/ac" r="207"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xmlns:x14ac="http://schemas.microsoft.com/office/spreadsheetml/2009/9/ac" r="208"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xmlns:x14ac="http://schemas.microsoft.com/office/spreadsheetml/2009/9/ac" r="209"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xmlns:x14ac="http://schemas.microsoft.com/office/spreadsheetml/2009/9/ac" r="210"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xmlns:x14ac="http://schemas.microsoft.com/office/spreadsheetml/2009/9/ac" r="211"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xmlns:x14ac="http://schemas.microsoft.com/office/spreadsheetml/2009/9/ac" r="212"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xmlns:x14ac="http://schemas.microsoft.com/office/spreadsheetml/2009/9/ac" r="213"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xmlns:x14ac="http://schemas.microsoft.com/office/spreadsheetml/2009/9/ac" r="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xmlns:x14ac="http://schemas.microsoft.com/office/spreadsheetml/2009/9/ac" r="215"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xmlns:x14ac="http://schemas.microsoft.com/office/spreadsheetml/2009/9/ac" r="216"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xmlns:x14ac="http://schemas.microsoft.com/office/spreadsheetml/2009/9/ac" r="217"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xmlns:x14ac="http://schemas.microsoft.com/office/spreadsheetml/2009/9/ac" r="218"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xmlns:x14ac="http://schemas.microsoft.com/office/spreadsheetml/2009/9/ac" r="219"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xmlns:x14ac="http://schemas.microsoft.com/office/spreadsheetml/2009/9/ac" r="220"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xmlns:x14ac="http://schemas.microsoft.com/office/spreadsheetml/2009/9/ac" r="221"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xmlns:x14ac="http://schemas.microsoft.com/office/spreadsheetml/2009/9/ac" r="222"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xmlns:x14ac="http://schemas.microsoft.com/office/spreadsheetml/2009/9/ac" r="223"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xmlns:x14ac="http://schemas.microsoft.com/office/spreadsheetml/2009/9/ac" r="22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xmlns:x14ac="http://schemas.microsoft.com/office/spreadsheetml/2009/9/ac" r="225"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xmlns:x14ac="http://schemas.microsoft.com/office/spreadsheetml/2009/9/ac" r="226"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xmlns:x14ac="http://schemas.microsoft.com/office/spreadsheetml/2009/9/ac" r="227"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xmlns:x14ac="http://schemas.microsoft.com/office/spreadsheetml/2009/9/ac" r="228"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xmlns:x14ac="http://schemas.microsoft.com/office/spreadsheetml/2009/9/ac" r="229"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xmlns:x14ac="http://schemas.microsoft.com/office/spreadsheetml/2009/9/ac" r="230"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xmlns:x14ac="http://schemas.microsoft.com/office/spreadsheetml/2009/9/ac" r="231"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xmlns:x14ac="http://schemas.microsoft.com/office/spreadsheetml/2009/9/ac" r="232"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xmlns:x14ac="http://schemas.microsoft.com/office/spreadsheetml/2009/9/ac" r="233"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xmlns:x14ac="http://schemas.microsoft.com/office/spreadsheetml/2009/9/ac" r="23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xmlns:x14ac="http://schemas.microsoft.com/office/spreadsheetml/2009/9/ac" r="235"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xmlns:x14ac="http://schemas.microsoft.com/office/spreadsheetml/2009/9/ac" r="236"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xmlns:x14ac="http://schemas.microsoft.com/office/spreadsheetml/2009/9/ac" r="237"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xmlns:x14ac="http://schemas.microsoft.com/office/spreadsheetml/2009/9/ac" r="238"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xmlns:x14ac="http://schemas.microsoft.com/office/spreadsheetml/2009/9/ac" r="239"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xmlns:x14ac="http://schemas.microsoft.com/office/spreadsheetml/2009/9/ac" r="240"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xmlns:x14ac="http://schemas.microsoft.com/office/spreadsheetml/2009/9/ac" r="241"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xmlns:x14ac="http://schemas.microsoft.com/office/spreadsheetml/2009/9/ac" r="242"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xmlns:x14ac="http://schemas.microsoft.com/office/spreadsheetml/2009/9/ac" r="243"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xmlns:x14ac="http://schemas.microsoft.com/office/spreadsheetml/2009/9/ac" r="24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xmlns:x14ac="http://schemas.microsoft.com/office/spreadsheetml/2009/9/ac" r="245"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xmlns:x14ac="http://schemas.microsoft.com/office/spreadsheetml/2009/9/ac" r="246"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xmlns:x14ac="http://schemas.microsoft.com/office/spreadsheetml/2009/9/ac" r="247"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xmlns:x14ac="http://schemas.microsoft.com/office/spreadsheetml/2009/9/ac" r="248"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xmlns:x14ac="http://schemas.microsoft.com/office/spreadsheetml/2009/9/ac" r="249"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xmlns:x14ac="http://schemas.microsoft.com/office/spreadsheetml/2009/9/ac" r="250"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true" objects="true" scenarios="true"/>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xmlns:x14ac="http://schemas.microsoft.com/office/spreadsheetml/2009/9/ac" r="4" ht="71.25" customHeight="true"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xmlns:x14ac="http://schemas.microsoft.com/office/spreadsheetml/2009/9/ac" r="1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xmlns:x14ac="http://schemas.microsoft.com/office/spreadsheetml/2009/9/ac" r="3" ht="35" customHeight="true" thickBot="true"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f>'_Data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f>'_Data inputs (all)'!H22</f>
        <v>0</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0"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0"/>
      <c r="C25" s="200"/>
      <c r="D25" s="200"/>
      <c r="E25" s="200"/>
      <c r="F25" s="200"/>
      <c r="G25" s="200"/>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xmlns:x14ac="http://schemas.microsoft.com/office/spreadsheetml/2009/9/ac" r="4" ht="50.25" customHeight="true" x14ac:dyDescent="0.2">
      <c r="A4" s="146" t="str">
        <f>HLOOKUP(Introduction!$A$2,nametranslations,151,FALSE)</f>
        <v>Stream 1: Safely treated from sewers at wastewater treatment plants</v>
      </c>
      <c r="B4" s="172" t="e">
        <f>IF('C- WW management chain'!F9="R",'D- Delivered'!B4*'C- WW management chain'!D9/100,'D- Delivered'!B4*'C- WW management chain'!D8/100)</f>
        <v>#VALUE!</v>
      </c>
      <c r="C4" s="23">
        <f>'_Data inputs (all)'!H34</f>
        <v>0</v>
      </c>
      <c r="D4" s="58" t="s">
        <v>159</v>
      </c>
      <c r="E4" s="24" t="e">
        <f>B4/'A- Generated'!D15</f>
        <v>#VALUE!</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t="e">
        <f>SUM(B4:B6)</f>
        <v>#VALUE!</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5" t="str">
        <f>'C- WW management chain'!A25</f>
        <v>No,  since the volume of sewer wastewater generated [14] is greater than the volume of septic tank wastewater generated [15], and data on sewer wastewater treatment performance [20]/[21] are not reported</v>
      </c>
      <c r="C8" s="206"/>
      <c r="D8" s="206"/>
      <c r="E8" s="206"/>
      <c r="F8" s="206"/>
      <c r="G8" s="206"/>
      <c r="H8" s="206"/>
      <c r="I8" s="206"/>
      <c r="J8" s="207"/>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2023-09-01T06:51:14Z</dcterms:modified>
</cp:coreProperties>
</file>