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40" yWindow="468" windowWidth="23256" windowHeight="13176"/>
  </bookViews>
  <sheets>
    <sheet name="Calculator" sheetId="1" r:id="rId1"/>
    <sheet name="Method" sheetId="3" r:id="rId2"/>
    <sheet name="Estimates of R and variance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5" i="1" l="1"/>
  <c r="B21" i="1" l="1"/>
  <c r="B16" i="2" l="1"/>
  <c r="E25" i="1" l="1"/>
  <c r="D25" i="1"/>
  <c r="C25" i="1"/>
  <c r="B25" i="1"/>
  <c r="E15" i="1"/>
  <c r="D15" i="1"/>
  <c r="B1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B24" i="1"/>
  <c r="B23" i="1"/>
  <c r="B22" i="1"/>
  <c r="B20" i="1"/>
  <c r="B19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B14" i="1"/>
  <c r="B13" i="1"/>
  <c r="B11" i="1"/>
  <c r="B10" i="1"/>
  <c r="B9" i="1"/>
</calcChain>
</file>

<file path=xl/sharedStrings.xml><?xml version="1.0" encoding="utf-8"?>
<sst xmlns="http://schemas.openxmlformats.org/spreadsheetml/2006/main" count="60" uniqueCount="46">
  <si>
    <t>Variance</t>
  </si>
  <si>
    <t xml:space="preserve"> </t>
  </si>
  <si>
    <t>Inputs</t>
  </si>
  <si>
    <t>Instructions</t>
  </si>
  <si>
    <t>Country</t>
  </si>
  <si>
    <r>
      <t xml:space="preserve">Ratio </t>
    </r>
    <r>
      <rPr>
        <i/>
        <sz val="11"/>
        <color theme="1"/>
        <rFont val="Calibri"/>
        <family val="2"/>
        <scheme val="minor"/>
      </rPr>
      <t>R</t>
    </r>
  </si>
  <si>
    <t>Aggregation</t>
  </si>
  <si>
    <t>Estimate</t>
  </si>
  <si>
    <t>Range</t>
  </si>
  <si>
    <t>A</t>
  </si>
  <si>
    <t>0.50–7.71</t>
  </si>
  <si>
    <t>Facility</t>
  </si>
  <si>
    <t>B</t>
  </si>
  <si>
    <t>0.59–1.59</t>
  </si>
  <si>
    <t>C</t>
  </si>
  <si>
    <t>Unknown</t>
  </si>
  <si>
    <t>D</t>
  </si>
  <si>
    <t>E</t>
  </si>
  <si>
    <t>0.55–1.87</t>
  </si>
  <si>
    <t>F</t>
  </si>
  <si>
    <t>G</t>
  </si>
  <si>
    <t>0.51–1.00</t>
  </si>
  <si>
    <t>H</t>
  </si>
  <si>
    <t>0.80–1.21</t>
  </si>
  <si>
    <t>I</t>
  </si>
  <si>
    <t>J</t>
  </si>
  <si>
    <t>0.62–1.03</t>
  </si>
  <si>
    <t>K</t>
  </si>
  <si>
    <r>
      <t>0.10</t>
    </r>
    <r>
      <rPr>
        <sz val="11"/>
        <color theme="1"/>
        <rFont val="Calibri"/>
        <family val="2"/>
      </rPr>
      <t>–3.03</t>
    </r>
  </si>
  <si>
    <t>L</t>
  </si>
  <si>
    <r>
      <t>0.60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>0.95</t>
    </r>
  </si>
  <si>
    <t>Region</t>
  </si>
  <si>
    <t xml:space="preserve">Average: </t>
  </si>
  <si>
    <t>Sample-size calculator and examples of sample sizes for estimating the ratio of the verified to reported numbers of people receiving treatment (TX_CURR)</t>
  </si>
  <si>
    <t>TX_CURR verified-to-reported ratio</t>
  </si>
  <si>
    <t>Average TX_CURR reported per facility</t>
  </si>
  <si>
    <r>
      <t xml:space="preserve">Total facilities </t>
    </r>
    <r>
      <rPr>
        <i/>
        <sz val="11"/>
        <color theme="1"/>
        <rFont val="Cambria"/>
        <family val="1"/>
      </rPr>
      <t>n</t>
    </r>
  </si>
  <si>
    <t>Enter your values in the yellow shaded cells.</t>
  </si>
  <si>
    <t>Assume large values for variance if good estimates are not available.</t>
  </si>
  <si>
    <r>
      <rPr>
        <i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(alpha)</t>
    </r>
  </si>
  <si>
    <r>
      <t xml:space="preserve">(95% confidence interval on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</si>
  <si>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t xml:space="preserve">Relative margin of error (percentage of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</si>
  <si>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t xml:space="preserve">(90% confidence interval on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</si>
  <si>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t>Send questions or report problems to WQH4@cdc.gov.</t>
  </si>
  <si>
    <r>
      <t xml:space="preserve">Estimates of the ratio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of verified to reported TX_CURR and the sample-size variance term </t>
    </r>
    <r>
      <rPr>
        <sz val="11"/>
        <color theme="1"/>
        <rFont val="Calibri"/>
        <family val="2"/>
      </rPr>
      <t>σ</t>
    </r>
    <r>
      <rPr>
        <vertAlign val="superscript"/>
        <sz val="9.3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from PEPFAR-supported countries.  Estimates of σ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from data aggregated to regions are likely to be biased low.</t>
    </r>
  </si>
  <si>
    <t xml:space="preserve">Maximum: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</si>
</sst>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mbria"/>
      <family val="1"/>
    </font>
    <font>
      <sz val="10"/>
      <color rgb="FFC00000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9.35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3" fontId="0" fillId="0" borderId="1" xfId="0" applyNumberFormat="1" applyBorder="1"/>
    <xf numFmtId="3" fontId="0" fillId="0" borderId="0" xfId="0" applyNumberFormat="1" applyBorder="1"/>
    <xf numFmtId="3" fontId="0" fillId="0" borderId="9" xfId="0" applyNumberFormat="1" applyBorder="1"/>
    <xf numFmtId="3" fontId="0" fillId="0" borderId="8" xfId="0" applyNumberFormat="1" applyBorder="1"/>
    <xf numFmtId="0" fontId="0" fillId="3" borderId="10" xfId="0" applyFill="1" applyBorder="1"/>
    <xf numFmtId="164" fontId="0" fillId="3" borderId="1" xfId="0" applyNumberFormat="1" applyFill="1" applyBorder="1"/>
    <xf numFmtId="9" fontId="0" fillId="3" borderId="1" xfId="0" applyNumberFormat="1" applyFill="1" applyBorder="1"/>
    <xf numFmtId="9" fontId="0" fillId="3" borderId="8" xfId="0" applyNumberFormat="1" applyFill="1" applyBorder="1"/>
    <xf numFmtId="0" fontId="0" fillId="3" borderId="5" xfId="0" applyFill="1" applyBorder="1" applyAlignment="1">
      <alignment horizontal="left"/>
    </xf>
    <xf numFmtId="3" fontId="0" fillId="3" borderId="16" xfId="0" applyNumberFormat="1" applyFill="1" applyBorder="1"/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3" fontId="2" fillId="2" borderId="17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2" fontId="0" fillId="4" borderId="3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right"/>
    </xf>
    <xf numFmtId="3" fontId="0" fillId="4" borderId="1" xfId="0" applyNumberFormat="1" applyFill="1" applyBorder="1"/>
    <xf numFmtId="0" fontId="0" fillId="4" borderId="3" xfId="0" applyFill="1" applyBorder="1"/>
    <xf numFmtId="0" fontId="10" fillId="0" borderId="14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11" fillId="6" borderId="0" xfId="0" applyFont="1" applyFill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6" borderId="11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0" fillId="6" borderId="12" xfId="0" applyFill="1" applyBorder="1" applyAlignment="1">
      <alignment wrapText="1"/>
    </xf>
    <xf numFmtId="0" fontId="0" fillId="6" borderId="15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1" fillId="6" borderId="2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0" fillId="6" borderId="4" xfId="0" applyFill="1" applyBorder="1" applyAlignment="1"/>
    <xf numFmtId="0" fontId="5" fillId="0" borderId="1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6" borderId="2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4" borderId="1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14" xfId="0" applyFill="1" applyBorder="1" applyAlignment="1"/>
    <xf numFmtId="0" fontId="0" fillId="4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927100</xdr:colOff>
      <xdr:row>17</xdr:row>
      <xdr:rowOff>15875</xdr:rowOff>
    </xdr:from>
    <xdr:ext cx="188064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SpPr txBox="1"/>
          </xdr:nvSpPr>
          <xdr:spPr>
            <a:xfrm>
              <a:off x="927100" y="3978275"/>
              <a:ext cx="188064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/>
                          </a:rPr>
                        </m:ctrlPr>
                      </m:sSup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</m:acc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927100" y="3978275"/>
              <a:ext cx="188064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 ̂^</a:t>
              </a:r>
              <a:r>
                <a:rPr lang="en-U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977900</xdr:colOff>
      <xdr:row>7</xdr:row>
      <xdr:rowOff>6350</xdr:rowOff>
    </xdr:from>
    <xdr:ext cx="188064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SpPr txBox="1"/>
          </xdr:nvSpPr>
          <xdr:spPr>
            <a:xfrm>
              <a:off x="977900" y="1924050"/>
              <a:ext cx="188064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/>
                          </a:rPr>
                        </m:ctrlPr>
                      </m:sSup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</m:acc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977900" y="1924050"/>
              <a:ext cx="188064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 ̂^</a:t>
              </a:r>
              <a:r>
                <a:rPr lang="en-U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577850</xdr:colOff>
      <xdr:row>4</xdr:row>
      <xdr:rowOff>3175</xdr:rowOff>
    </xdr:from>
    <xdr:ext cx="11124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SpPr txBox="1"/>
          </xdr:nvSpPr>
          <xdr:spPr>
            <a:xfrm>
              <a:off x="1911350" y="1355725"/>
              <a:ext cx="11124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latin typeface="Cambria Math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911350" y="1355725"/>
              <a:ext cx="11124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𝑥 ̅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49</xdr:row>
      <xdr:rowOff>168312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1916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500530</xdr:colOff>
      <xdr:row>1</xdr:row>
      <xdr:rowOff>194234</xdr:rowOff>
    </xdr:from>
    <xdr:ext cx="282388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xmlns="" id="{00000000-0008-0000-0200-000002000000}"/>
                </a:ext>
              </a:extLst>
            </xdr:cNvPr>
            <xdr:cNvSpPr txBox="1"/>
          </xdr:nvSpPr>
          <xdr:spPr>
            <a:xfrm flipH="1">
              <a:off x="4628030" y="2416734"/>
              <a:ext cx="28238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b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 flipH="1">
              <a:off x="4628030" y="2416734"/>
              <a:ext cx="282388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b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𝜎^</a:t>
              </a:r>
              <a:r>
                <a:rPr lang="en-U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Normal="100" workbookViewId="0">
      <selection activeCell="N12" sqref="N12"/>
    </sheetView>
  </sheetViews>
  <sheetFormatPr baseColWidth="10" defaultColWidth="8.88671875" defaultRowHeight="14.4" x14ac:dyDescent="0.3"/>
  <cols>
    <col min="1" max="1" width="19.109375" customWidth="1"/>
    <col min="2" max="2" width="11.88671875" customWidth="1"/>
    <col min="3" max="3" width="13.44140625" customWidth="1"/>
    <col min="4" max="4" width="15.33203125" customWidth="1"/>
    <col min="5" max="5" width="16.33203125" customWidth="1"/>
  </cols>
  <sheetData>
    <row r="1" spans="1:5" ht="58.5" customHeight="1" thickBot="1" x14ac:dyDescent="0.35">
      <c r="A1" s="33" t="s">
        <v>33</v>
      </c>
      <c r="B1" s="33"/>
      <c r="C1" s="33"/>
      <c r="D1" s="33"/>
      <c r="E1" s="33"/>
    </row>
    <row r="2" spans="1:5" ht="15.75" thickBot="1" x14ac:dyDescent="0.3">
      <c r="A2" s="42" t="s">
        <v>2</v>
      </c>
      <c r="B2" s="43"/>
      <c r="C2" s="44"/>
      <c r="D2" s="47" t="s">
        <v>3</v>
      </c>
      <c r="E2" s="48"/>
    </row>
    <row r="3" spans="1:5" ht="15" x14ac:dyDescent="0.25">
      <c r="A3" s="36" t="s">
        <v>36</v>
      </c>
      <c r="B3" s="37"/>
      <c r="C3" s="15">
        <v>500</v>
      </c>
      <c r="D3" s="45" t="s">
        <v>37</v>
      </c>
      <c r="E3" s="46"/>
    </row>
    <row r="4" spans="1:5" x14ac:dyDescent="0.3">
      <c r="A4" s="38" t="s">
        <v>34</v>
      </c>
      <c r="B4" s="39"/>
      <c r="C4" s="16">
        <v>0.8</v>
      </c>
      <c r="D4" s="49" t="s">
        <v>38</v>
      </c>
      <c r="E4" s="50"/>
    </row>
    <row r="5" spans="1:5" ht="15" thickBot="1" x14ac:dyDescent="0.35">
      <c r="A5" s="40" t="s">
        <v>35</v>
      </c>
      <c r="B5" s="41"/>
      <c r="C5" s="17">
        <v>1000</v>
      </c>
      <c r="D5" s="51"/>
      <c r="E5" s="52"/>
    </row>
    <row r="6" spans="1:5" ht="15.75" thickBot="1" x14ac:dyDescent="0.3">
      <c r="A6" s="3" t="s">
        <v>39</v>
      </c>
      <c r="B6" s="4">
        <v>1.96</v>
      </c>
      <c r="C6" s="53" t="s">
        <v>40</v>
      </c>
      <c r="D6" s="53"/>
      <c r="E6" s="54"/>
    </row>
    <row r="7" spans="1:5" ht="15" x14ac:dyDescent="0.25">
      <c r="A7" s="9"/>
      <c r="B7" s="34" t="s">
        <v>41</v>
      </c>
      <c r="C7" s="34"/>
      <c r="D7" s="34"/>
      <c r="E7" s="35"/>
    </row>
    <row r="8" spans="1:5" ht="15.75" thickBot="1" x14ac:dyDescent="0.3">
      <c r="A8" s="13" t="s">
        <v>0</v>
      </c>
      <c r="B8" s="10">
        <v>2.5000000000000001E-2</v>
      </c>
      <c r="C8" s="11">
        <v>0.05</v>
      </c>
      <c r="D8" s="10">
        <v>7.4999999999999997E-2</v>
      </c>
      <c r="E8" s="12">
        <v>0.1</v>
      </c>
    </row>
    <row r="9" spans="1:5" ht="15" x14ac:dyDescent="0.25">
      <c r="A9" s="14">
        <v>200000</v>
      </c>
      <c r="B9" s="6">
        <f t="shared" ref="B9:E14" si="0">$A9/(POWER(($C$4*B$8*$C$5/$B$6), 2) + ($A9/$C$3))</f>
        <v>396.72835426305352</v>
      </c>
      <c r="C9" s="6">
        <f t="shared" si="0"/>
        <v>244.95001020199956</v>
      </c>
      <c r="D9" s="6">
        <f t="shared" si="0"/>
        <v>149.5763767754797</v>
      </c>
      <c r="E9" s="7">
        <f t="shared" si="0"/>
        <v>96.806709136359956</v>
      </c>
    </row>
    <row r="10" spans="1:5" ht="15" x14ac:dyDescent="0.25">
      <c r="A10" s="14">
        <v>400000</v>
      </c>
      <c r="B10" s="6">
        <f t="shared" si="0"/>
        <v>442.41754192002946</v>
      </c>
      <c r="C10" s="6">
        <f t="shared" si="0"/>
        <v>328.81402355519032</v>
      </c>
      <c r="D10" s="6">
        <f t="shared" si="0"/>
        <v>230.2675745660305</v>
      </c>
      <c r="E10" s="7">
        <f t="shared" si="0"/>
        <v>162.20780975543843</v>
      </c>
    </row>
    <row r="11" spans="1:5" ht="15" x14ac:dyDescent="0.25">
      <c r="A11" s="14">
        <v>600000</v>
      </c>
      <c r="B11" s="6">
        <f t="shared" si="0"/>
        <v>460.07920286152273</v>
      </c>
      <c r="C11" s="6">
        <f t="shared" si="0"/>
        <v>371.17386375347832</v>
      </c>
      <c r="D11" s="6">
        <f t="shared" si="0"/>
        <v>280.75304022450894</v>
      </c>
      <c r="E11" s="7">
        <f t="shared" si="0"/>
        <v>209.35301982212403</v>
      </c>
    </row>
    <row r="12" spans="1:5" ht="15" x14ac:dyDescent="0.25">
      <c r="A12" s="14">
        <v>800000</v>
      </c>
      <c r="B12" s="6">
        <f t="shared" si="0"/>
        <v>469.44960406686869</v>
      </c>
      <c r="C12" s="6">
        <f t="shared" si="0"/>
        <v>396.72835426305352</v>
      </c>
      <c r="D12" s="6">
        <f t="shared" si="0"/>
        <v>315.31945630047937</v>
      </c>
      <c r="E12" s="7">
        <f t="shared" si="0"/>
        <v>244.95001020199956</v>
      </c>
    </row>
    <row r="13" spans="1:5" ht="15" x14ac:dyDescent="0.25">
      <c r="A13" s="14">
        <v>1000000</v>
      </c>
      <c r="B13" s="6">
        <f t="shared" si="0"/>
        <v>475.25732383214569</v>
      </c>
      <c r="C13" s="6">
        <f t="shared" si="0"/>
        <v>413.82281971733886</v>
      </c>
      <c r="D13" s="6">
        <f t="shared" si="0"/>
        <v>340.47078842881456</v>
      </c>
      <c r="E13" s="7">
        <f t="shared" si="0"/>
        <v>272.77891388320836</v>
      </c>
    </row>
    <row r="14" spans="1:5" ht="15" x14ac:dyDescent="0.25">
      <c r="A14" s="14">
        <v>2000000</v>
      </c>
      <c r="B14" s="6">
        <f t="shared" si="0"/>
        <v>487.31479602191996</v>
      </c>
      <c r="C14" s="6">
        <f t="shared" si="0"/>
        <v>452.84798189362505</v>
      </c>
      <c r="D14" s="6">
        <f t="shared" si="0"/>
        <v>405.09532647207698</v>
      </c>
      <c r="E14" s="7">
        <f t="shared" si="0"/>
        <v>352.98441634813287</v>
      </c>
    </row>
    <row r="15" spans="1:5" ht="15.75" thickBot="1" x14ac:dyDescent="0.3">
      <c r="A15" s="18" t="s">
        <v>1</v>
      </c>
      <c r="B15" s="6" t="e">
        <f>$A15/(POWER(($C$4*B$8*$C$5/$B$6), 2) + ($A15/$C$3))</f>
        <v>#VALUE!</v>
      </c>
      <c r="C15" s="6" t="e">
        <f t="shared" ref="C15:E15" si="1">$A15/(POWER(($C$4*C$8*$C$5/$B$6), 2) + ($A15/$C$3))</f>
        <v>#VALUE!</v>
      </c>
      <c r="D15" s="6" t="e">
        <f t="shared" si="1"/>
        <v>#VALUE!</v>
      </c>
      <c r="E15" s="8" t="e">
        <f t="shared" si="1"/>
        <v>#VALUE!</v>
      </c>
    </row>
    <row r="16" spans="1:5" ht="15.75" thickBot="1" x14ac:dyDescent="0.3">
      <c r="A16" s="3" t="s">
        <v>39</v>
      </c>
      <c r="B16" s="4">
        <v>1.645</v>
      </c>
      <c r="C16" s="53" t="s">
        <v>42</v>
      </c>
      <c r="D16" s="53"/>
      <c r="E16" s="54"/>
    </row>
    <row r="17" spans="1:5" ht="15" x14ac:dyDescent="0.25">
      <c r="A17" s="9"/>
      <c r="B17" s="34" t="s">
        <v>41</v>
      </c>
      <c r="C17" s="34"/>
      <c r="D17" s="34"/>
      <c r="E17" s="35"/>
    </row>
    <row r="18" spans="1:5" ht="15.75" thickBot="1" x14ac:dyDescent="0.3">
      <c r="A18" s="13" t="s">
        <v>0</v>
      </c>
      <c r="B18" s="10">
        <v>2.5000000000000001E-2</v>
      </c>
      <c r="C18" s="11">
        <v>0.05</v>
      </c>
      <c r="D18" s="10">
        <v>7.4999999999999997E-2</v>
      </c>
      <c r="E18" s="12">
        <v>0.1</v>
      </c>
    </row>
    <row r="19" spans="1:5" ht="15" x14ac:dyDescent="0.25">
      <c r="A19" s="14">
        <v>200000</v>
      </c>
      <c r="B19" s="6">
        <f t="shared" ref="B19:E25" si="2">$A19/(POWER(($C$4*B$8*$C$5/$B$16), 2) + ($A19/$C$3))</f>
        <v>365.08455825311484</v>
      </c>
      <c r="C19" s="6">
        <f t="shared" si="2"/>
        <v>201.76073008973268</v>
      </c>
      <c r="D19" s="6">
        <f t="shared" si="2"/>
        <v>115.58257393094581</v>
      </c>
      <c r="E19" s="7">
        <f t="shared" si="2"/>
        <v>72.330305342797274</v>
      </c>
    </row>
    <row r="20" spans="1:5" ht="15" x14ac:dyDescent="0.25">
      <c r="A20" s="14">
        <v>400000</v>
      </c>
      <c r="B20" s="6">
        <f t="shared" si="2"/>
        <v>422.02181829524096</v>
      </c>
      <c r="C20" s="6">
        <f t="shared" si="2"/>
        <v>287.50644121100072</v>
      </c>
      <c r="D20" s="6">
        <f t="shared" si="2"/>
        <v>187.76128309296735</v>
      </c>
      <c r="E20" s="7">
        <f t="shared" si="2"/>
        <v>126.3786045707907</v>
      </c>
    </row>
    <row r="21" spans="1:5" ht="15" x14ac:dyDescent="0.25">
      <c r="A21" s="14">
        <v>600000</v>
      </c>
      <c r="B21" s="6">
        <f>$A21/(POWER(($C$4*B$8*$C$5/$B$16), 2) + ($A21/$C$3))</f>
        <v>445.1638640831535</v>
      </c>
      <c r="C21" s="6">
        <f t="shared" si="2"/>
        <v>334.95728488229355</v>
      </c>
      <c r="D21" s="6">
        <f t="shared" si="2"/>
        <v>237.11997406250413</v>
      </c>
      <c r="E21" s="7">
        <f t="shared" si="2"/>
        <v>168.29856860466677</v>
      </c>
    </row>
    <row r="22" spans="1:5" ht="15" x14ac:dyDescent="0.25">
      <c r="A22" s="14">
        <v>800000</v>
      </c>
      <c r="B22" s="6">
        <f t="shared" si="2"/>
        <v>457.71348347865802</v>
      </c>
      <c r="C22" s="6">
        <f t="shared" si="2"/>
        <v>365.08455825311484</v>
      </c>
      <c r="D22" s="6">
        <f t="shared" si="2"/>
        <v>273.00356636619068</v>
      </c>
      <c r="E22" s="7">
        <f t="shared" si="2"/>
        <v>201.76073008973268</v>
      </c>
    </row>
    <row r="23" spans="1:5" ht="15" x14ac:dyDescent="0.25">
      <c r="A23" s="14">
        <v>1000000</v>
      </c>
      <c r="B23" s="6">
        <f t="shared" si="2"/>
        <v>465.58873375143014</v>
      </c>
      <c r="C23" s="6">
        <f t="shared" si="2"/>
        <v>385.91068232542551</v>
      </c>
      <c r="D23" s="6">
        <f t="shared" si="2"/>
        <v>300.26741973246931</v>
      </c>
      <c r="E23" s="7">
        <f t="shared" si="2"/>
        <v>229.09020872752819</v>
      </c>
    </row>
    <row r="24" spans="1:5" ht="15" x14ac:dyDescent="0.25">
      <c r="A24" s="14">
        <v>2000000</v>
      </c>
      <c r="B24" s="6">
        <f t="shared" si="2"/>
        <v>482.1811993834695</v>
      </c>
      <c r="C24" s="6">
        <f t="shared" si="2"/>
        <v>435.60901795703512</v>
      </c>
      <c r="D24" s="6">
        <f t="shared" si="2"/>
        <v>375.20885185210864</v>
      </c>
      <c r="E24" s="7">
        <f t="shared" si="2"/>
        <v>314.21380507544654</v>
      </c>
    </row>
    <row r="25" spans="1:5" ht="15.75" thickBot="1" x14ac:dyDescent="0.3">
      <c r="A25" s="18" t="s">
        <v>1</v>
      </c>
      <c r="B25" s="5" t="e">
        <f t="shared" si="2"/>
        <v>#VALUE!</v>
      </c>
      <c r="C25" s="5" t="e">
        <f t="shared" si="2"/>
        <v>#VALUE!</v>
      </c>
      <c r="D25" s="5" t="e">
        <f t="shared" si="2"/>
        <v>#VALUE!</v>
      </c>
      <c r="E25" s="8" t="e">
        <f t="shared" si="2"/>
        <v>#VALUE!</v>
      </c>
    </row>
    <row r="26" spans="1:5" ht="15" x14ac:dyDescent="0.25">
      <c r="A26" s="31" t="s">
        <v>43</v>
      </c>
      <c r="B26" s="32"/>
      <c r="C26" s="32"/>
      <c r="D26" s="32"/>
      <c r="E26" s="32"/>
    </row>
  </sheetData>
  <sheetProtection algorithmName="SHA-512" hashValue="hjrJDB8Z7nTPD3uwBwb2cRNnDtdcUO9TPR1IiFzhSTABcYw0pgXtPgPQqyIBlwReMIQvqfS00a/U8TY+nQ4g2A==" saltValue="iqBRYuCnT345FOC6uJQEHA==" spinCount="100000" sheet="1" objects="1" scenarios="1" insertColumns="0" insertRows="0" insertHyperlinks="0" deleteColumns="0" deleteRows="0"/>
  <mergeCells count="13">
    <mergeCell ref="A26:E26"/>
    <mergeCell ref="A1:E1"/>
    <mergeCell ref="B17:E17"/>
    <mergeCell ref="A3:B3"/>
    <mergeCell ref="A4:B4"/>
    <mergeCell ref="A5:B5"/>
    <mergeCell ref="A2:C2"/>
    <mergeCell ref="D3:E3"/>
    <mergeCell ref="D2:E2"/>
    <mergeCell ref="D4:E5"/>
    <mergeCell ref="C6:E6"/>
    <mergeCell ref="B7:E7"/>
    <mergeCell ref="C16:E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5" sqref="N5"/>
    </sheetView>
  </sheetViews>
  <sheetFormatPr baseColWidth="10" defaultColWidth="8.88671875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83" zoomScaleNormal="183" workbookViewId="0">
      <selection activeCell="C16" sqref="C16"/>
    </sheetView>
  </sheetViews>
  <sheetFormatPr baseColWidth="10" defaultColWidth="8.88671875" defaultRowHeight="14.4" x14ac:dyDescent="0.3"/>
  <cols>
    <col min="1" max="1" width="12.109375" customWidth="1"/>
    <col min="2" max="2" width="12.44140625" customWidth="1"/>
    <col min="3" max="3" width="13.44140625" customWidth="1"/>
    <col min="4" max="4" width="12.6640625" customWidth="1"/>
    <col min="5" max="5" width="15.44140625" customWidth="1"/>
  </cols>
  <sheetData>
    <row r="1" spans="1:7" ht="51" customHeight="1" thickBot="1" x14ac:dyDescent="0.35">
      <c r="A1" s="55" t="s">
        <v>44</v>
      </c>
      <c r="B1" s="55"/>
      <c r="C1" s="55"/>
      <c r="D1" s="55"/>
      <c r="E1" s="55"/>
    </row>
    <row r="2" spans="1:7" ht="15" thickBot="1" x14ac:dyDescent="0.35">
      <c r="A2" s="56" t="s">
        <v>4</v>
      </c>
      <c r="B2" s="58" t="s">
        <v>5</v>
      </c>
      <c r="C2" s="58"/>
      <c r="D2" s="59"/>
      <c r="E2" s="56" t="s">
        <v>6</v>
      </c>
    </row>
    <row r="3" spans="1:7" ht="15" thickBot="1" x14ac:dyDescent="0.35">
      <c r="A3" s="57"/>
      <c r="B3" s="25" t="s">
        <v>7</v>
      </c>
      <c r="C3" s="25" t="s">
        <v>8</v>
      </c>
      <c r="D3" s="60"/>
      <c r="E3" s="57"/>
    </row>
    <row r="4" spans="1:7" x14ac:dyDescent="0.3">
      <c r="A4" s="19" t="s">
        <v>9</v>
      </c>
      <c r="B4" s="20">
        <v>0.85</v>
      </c>
      <c r="C4" s="21" t="s">
        <v>10</v>
      </c>
      <c r="D4" s="6">
        <v>955397</v>
      </c>
      <c r="E4" s="19" t="s">
        <v>11</v>
      </c>
      <c r="G4" s="24"/>
    </row>
    <row r="5" spans="1:7" x14ac:dyDescent="0.3">
      <c r="A5" s="2" t="s">
        <v>12</v>
      </c>
      <c r="B5" s="21">
        <v>0.94</v>
      </c>
      <c r="C5" s="21" t="s">
        <v>13</v>
      </c>
      <c r="D5" s="1">
        <v>376190</v>
      </c>
      <c r="E5" s="2" t="s">
        <v>11</v>
      </c>
    </row>
    <row r="6" spans="1:7" ht="15" x14ac:dyDescent="0.25">
      <c r="A6" s="2" t="s">
        <v>14</v>
      </c>
      <c r="B6" s="21">
        <v>0.98</v>
      </c>
      <c r="C6" s="21"/>
      <c r="D6" s="1"/>
      <c r="E6" s="2" t="s">
        <v>15</v>
      </c>
    </row>
    <row r="7" spans="1:7" ht="15" x14ac:dyDescent="0.25">
      <c r="A7" s="2" t="s">
        <v>16</v>
      </c>
      <c r="B7" s="21">
        <v>0.98</v>
      </c>
      <c r="C7" s="21"/>
      <c r="D7" s="1">
        <v>222184</v>
      </c>
      <c r="E7" s="2" t="s">
        <v>11</v>
      </c>
    </row>
    <row r="8" spans="1:7" x14ac:dyDescent="0.3">
      <c r="A8" s="2" t="s">
        <v>17</v>
      </c>
      <c r="B8" s="21">
        <v>0.94</v>
      </c>
      <c r="C8" s="21" t="s">
        <v>18</v>
      </c>
      <c r="D8" s="1">
        <v>391485</v>
      </c>
      <c r="E8" s="2" t="s">
        <v>11</v>
      </c>
    </row>
    <row r="9" spans="1:7" ht="15" x14ac:dyDescent="0.25">
      <c r="A9" s="2" t="s">
        <v>19</v>
      </c>
      <c r="B9" s="21">
        <v>0.97</v>
      </c>
      <c r="C9" s="21"/>
      <c r="D9" s="1"/>
      <c r="E9" s="2" t="s">
        <v>15</v>
      </c>
    </row>
    <row r="10" spans="1:7" x14ac:dyDescent="0.3">
      <c r="A10" s="2" t="s">
        <v>20</v>
      </c>
      <c r="B10" s="21">
        <v>0.79</v>
      </c>
      <c r="C10" s="21" t="s">
        <v>21</v>
      </c>
      <c r="D10" s="1">
        <v>735520</v>
      </c>
      <c r="E10" s="2" t="s">
        <v>11</v>
      </c>
    </row>
    <row r="11" spans="1:7" x14ac:dyDescent="0.3">
      <c r="A11" s="2" t="s">
        <v>22</v>
      </c>
      <c r="B11" s="21">
        <v>1.03</v>
      </c>
      <c r="C11" s="21" t="s">
        <v>23</v>
      </c>
      <c r="D11" s="1" t="s">
        <v>1</v>
      </c>
      <c r="E11" s="2" t="s">
        <v>15</v>
      </c>
    </row>
    <row r="12" spans="1:7" ht="15" x14ac:dyDescent="0.25">
      <c r="A12" s="2" t="s">
        <v>24</v>
      </c>
      <c r="B12" s="21">
        <v>0.91</v>
      </c>
      <c r="C12" s="21"/>
      <c r="D12" s="1"/>
      <c r="E12" s="2" t="s">
        <v>15</v>
      </c>
    </row>
    <row r="13" spans="1:7" x14ac:dyDescent="0.3">
      <c r="A13" s="2" t="s">
        <v>25</v>
      </c>
      <c r="B13" s="21">
        <v>0.93</v>
      </c>
      <c r="C13" s="21" t="s">
        <v>26</v>
      </c>
      <c r="D13" s="1"/>
      <c r="E13" s="2" t="s">
        <v>15</v>
      </c>
    </row>
    <row r="14" spans="1:7" x14ac:dyDescent="0.3">
      <c r="A14" s="2" t="s">
        <v>27</v>
      </c>
      <c r="B14" s="21">
        <v>0.82</v>
      </c>
      <c r="C14" s="21" t="s">
        <v>28</v>
      </c>
      <c r="D14" s="1">
        <v>512083.93582841574</v>
      </c>
      <c r="E14" s="2" t="s">
        <v>11</v>
      </c>
    </row>
    <row r="15" spans="1:7" ht="15" thickBot="1" x14ac:dyDescent="0.35">
      <c r="A15" s="22" t="s">
        <v>29</v>
      </c>
      <c r="B15" s="23">
        <v>0.85</v>
      </c>
      <c r="C15" s="21" t="s">
        <v>30</v>
      </c>
      <c r="D15" s="5">
        <v>184904</v>
      </c>
      <c r="E15" s="22" t="s">
        <v>31</v>
      </c>
    </row>
    <row r="16" spans="1:7" ht="15.75" thickBot="1" x14ac:dyDescent="0.3">
      <c r="A16" s="26" t="s">
        <v>32</v>
      </c>
      <c r="B16" s="27">
        <f>AVERAGE(B4:B15)</f>
        <v>0.91583333333333317</v>
      </c>
      <c r="C16" s="28" t="s">
        <v>45</v>
      </c>
      <c r="D16" s="29">
        <v>955397</v>
      </c>
      <c r="E16" s="30"/>
    </row>
  </sheetData>
  <mergeCells count="5">
    <mergeCell ref="A1:E1"/>
    <mergeCell ref="A2:A3"/>
    <mergeCell ref="B2:C2"/>
    <mergeCell ref="D2:D3"/>
    <mergeCell ref="E2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Calculator</vt:lpstr>
      <vt:lpstr>Method</vt:lpstr>
      <vt:lpstr>Estimates of R and variance</vt:lpstr>
    </vt:vector>
  </TitlesOfParts>
  <Company>Centers for Disease Control and Prevention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wqh4 (Steve Gutreuter)</dc:creator>
  <cp:lastModifiedBy>y s</cp:lastModifiedBy>
  <dcterms:created xsi:type="dcterms:W3CDTF">2018-04-06T17:30:27Z</dcterms:created>
  <dcterms:modified xsi:type="dcterms:W3CDTF">2020-12-03T16:18:23Z</dcterms:modified>
</cp:coreProperties>
</file>