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worldhealthorg-my.sharepoint.com/personal/vandemaelen_who_int/Documents/2025 - data/"/>
    </mc:Choice>
  </mc:AlternateContent>
  <xr:revisionPtr revIDLastSave="1895" documentId="8_{756CED8F-CFFB-4778-9BAD-BE643BF2EE24}" xr6:coauthVersionLast="47" xr6:coauthVersionMax="47" xr10:uidLastSave="{4F1D1268-4A13-4EEE-B216-C6CB7AF83105}"/>
  <bookViews>
    <workbookView xWindow="-108" yWindow="-108" windowWidth="23256" windowHeight="12456" xr2:uid="{7AAAE642-2745-483D-9566-4E6780DB4737}"/>
  </bookViews>
  <sheets>
    <sheet name="Exacts" sheetId="15" r:id="rId1"/>
    <sheet name="Government vaccine expenditure" sheetId="6" r:id="rId2"/>
    <sheet name="Total vaccine expenditure" sheetId="7" r:id="rId3"/>
    <sheet name="Share paid by government" sheetId="8" r:id="rId4"/>
    <sheet name="Estimated donor funding" sheetId="10" r:id="rId5"/>
    <sheet name="Estimated donor funding per SI " sheetId="14" r:id="rId6"/>
    <sheet name="Estimated share by donor" sheetId="13" r:id="rId7"/>
    <sheet name="Aid for vax%DAH" sheetId="16" r:id="rId8"/>
  </sheets>
  <definedNames>
    <definedName name="_xlnm._FilterDatabase" localSheetId="7" hidden="1">'Aid for vax%DAH'!$A$1:$I$65</definedName>
    <definedName name="_xlnm._FilterDatabase" localSheetId="4" hidden="1">'Estimated donor funding'!$A$1:$G$196</definedName>
    <definedName name="_xlnm._FilterDatabase" localSheetId="5" hidden="1">'Estimated donor funding per SI '!$A$1:$I$66</definedName>
    <definedName name="_xlnm._FilterDatabase" localSheetId="6" hidden="1">'Estimated share by donor'!$A$1:$F$65</definedName>
    <definedName name="_xlnm._FilterDatabase" localSheetId="1" hidden="1">'Government vaccine expenditure'!$A$1:$X$197</definedName>
    <definedName name="_xlnm._FilterDatabase" localSheetId="3" hidden="1">'Share paid by government'!$A$1:$W$197</definedName>
    <definedName name="_xlnm._FilterDatabase" localSheetId="2" hidden="1">'Total vaccine expenditure'!$A$1:$X$197</definedName>
    <definedName name="_xlchart.v1.0" hidden="1">'Estimated donor funding'!$A$62:$A$123</definedName>
    <definedName name="_xlchart.v1.1" hidden="1">'Estimated donor funding'!$E$62:$E$123</definedName>
    <definedName name="_xlchart.v1.2" hidden="1">'Estimated donor funding per SI '!$D$24</definedName>
    <definedName name="_xlchart.v1.3" hidden="1">'Estimated donor funding per SI '!$D$4</definedName>
    <definedName name="_xlchart.v1.4" hidden="1">'Estimated donor funding per SI '!$D$56</definedName>
    <definedName name="_xlchart.v1.5" hidden="1">'Estimated donor funding per SI '!$H$24:$H$55</definedName>
    <definedName name="_xlchart.v1.6" hidden="1">'Estimated donor funding per SI '!$H$2:$H$3</definedName>
    <definedName name="_xlchart.v1.7" hidden="1">'Estimated donor funding per SI '!$H$4:$H$23</definedName>
    <definedName name="_xlchart.v1.8" hidden="1">'Estimated donor funding per SI '!$H$56:$H$63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6" l="1"/>
  <c r="C4" i="16"/>
  <c r="C5" i="16"/>
  <c r="C6" i="16"/>
  <c r="C7" i="16"/>
  <c r="C8" i="16"/>
  <c r="C9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2" i="16"/>
  <c r="I3" i="16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2" i="16"/>
  <c r="F3" i="13"/>
  <c r="C3" i="13" s="1"/>
  <c r="F4" i="13"/>
  <c r="C4" i="13" s="1"/>
  <c r="F5" i="13"/>
  <c r="C5" i="13" s="1"/>
  <c r="F6" i="13"/>
  <c r="C6" i="13" s="1"/>
  <c r="F7" i="13"/>
  <c r="C7" i="13" s="1"/>
  <c r="F8" i="13"/>
  <c r="C8" i="13" s="1"/>
  <c r="F9" i="13"/>
  <c r="C9" i="13" s="1"/>
  <c r="F10" i="13"/>
  <c r="C10" i="13" s="1"/>
  <c r="F11" i="13"/>
  <c r="C11" i="13" s="1"/>
  <c r="F12" i="13"/>
  <c r="C12" i="13" s="1"/>
  <c r="F13" i="13"/>
  <c r="C13" i="13" s="1"/>
  <c r="F14" i="13"/>
  <c r="C14" i="13" s="1"/>
  <c r="F15" i="13"/>
  <c r="C15" i="13" s="1"/>
  <c r="F16" i="13"/>
  <c r="C16" i="13" s="1"/>
  <c r="F17" i="13"/>
  <c r="C17" i="13" s="1"/>
  <c r="F18" i="13"/>
  <c r="C18" i="13" s="1"/>
  <c r="F19" i="13"/>
  <c r="C19" i="13" s="1"/>
  <c r="F20" i="13"/>
  <c r="C20" i="13" s="1"/>
  <c r="F21" i="13"/>
  <c r="C21" i="13" s="1"/>
  <c r="F22" i="13"/>
  <c r="C22" i="13" s="1"/>
  <c r="F23" i="13"/>
  <c r="C23" i="13" s="1"/>
  <c r="F24" i="13"/>
  <c r="C24" i="13" s="1"/>
  <c r="F25" i="13"/>
  <c r="C25" i="13" s="1"/>
  <c r="F26" i="13"/>
  <c r="C26" i="13" s="1"/>
  <c r="F27" i="13"/>
  <c r="C27" i="13" s="1"/>
  <c r="F28" i="13"/>
  <c r="C28" i="13" s="1"/>
  <c r="F29" i="13"/>
  <c r="C29" i="13" s="1"/>
  <c r="F30" i="13"/>
  <c r="C30" i="13" s="1"/>
  <c r="F31" i="13"/>
  <c r="C31" i="13" s="1"/>
  <c r="F32" i="13"/>
  <c r="C32" i="13" s="1"/>
  <c r="F33" i="13"/>
  <c r="C33" i="13" s="1"/>
  <c r="F34" i="13"/>
  <c r="C34" i="13" s="1"/>
  <c r="F35" i="13"/>
  <c r="C35" i="13" s="1"/>
  <c r="F36" i="13"/>
  <c r="C36" i="13" s="1"/>
  <c r="F37" i="13"/>
  <c r="C37" i="13" s="1"/>
  <c r="F38" i="13"/>
  <c r="C38" i="13" s="1"/>
  <c r="F39" i="13"/>
  <c r="C39" i="13" s="1"/>
  <c r="F40" i="13"/>
  <c r="C40" i="13" s="1"/>
  <c r="F41" i="13"/>
  <c r="C41" i="13" s="1"/>
  <c r="F42" i="13"/>
  <c r="C42" i="13" s="1"/>
  <c r="F43" i="13"/>
  <c r="C43" i="13" s="1"/>
  <c r="F44" i="13"/>
  <c r="C44" i="13" s="1"/>
  <c r="F45" i="13"/>
  <c r="C45" i="13" s="1"/>
  <c r="F46" i="13"/>
  <c r="C46" i="13" s="1"/>
  <c r="F47" i="13"/>
  <c r="C47" i="13" s="1"/>
  <c r="F48" i="13"/>
  <c r="C48" i="13" s="1"/>
  <c r="F49" i="13"/>
  <c r="C49" i="13" s="1"/>
  <c r="F50" i="13"/>
  <c r="C50" i="13" s="1"/>
  <c r="F51" i="13"/>
  <c r="C51" i="13" s="1"/>
  <c r="F52" i="13"/>
  <c r="C52" i="13" s="1"/>
  <c r="F53" i="13"/>
  <c r="C53" i="13" s="1"/>
  <c r="F54" i="13"/>
  <c r="C54" i="13" s="1"/>
  <c r="F55" i="13"/>
  <c r="C55" i="13" s="1"/>
  <c r="F56" i="13"/>
  <c r="C56" i="13" s="1"/>
  <c r="F57" i="13"/>
  <c r="C57" i="13" s="1"/>
  <c r="F58" i="13"/>
  <c r="C58" i="13" s="1"/>
  <c r="F59" i="13"/>
  <c r="C59" i="13" s="1"/>
  <c r="F60" i="13"/>
  <c r="C60" i="13" s="1"/>
  <c r="F61" i="13"/>
  <c r="C61" i="13" s="1"/>
  <c r="F62" i="13"/>
  <c r="C62" i="13" s="1"/>
  <c r="F63" i="13"/>
  <c r="C63" i="13" s="1"/>
  <c r="F64" i="13"/>
  <c r="C64" i="13" s="1"/>
  <c r="F65" i="13"/>
  <c r="C65" i="13" s="1"/>
  <c r="F2" i="13"/>
  <c r="C2" i="13" s="1"/>
  <c r="E117" i="10"/>
  <c r="C9" i="15"/>
  <c r="C17" i="15"/>
  <c r="C25" i="15"/>
  <c r="C33" i="15"/>
  <c r="C41" i="15"/>
  <c r="C49" i="15"/>
  <c r="C57" i="15"/>
  <c r="C65" i="15"/>
  <c r="C73" i="15"/>
  <c r="C81" i="15"/>
  <c r="C89" i="15"/>
  <c r="C97" i="15"/>
  <c r="C105" i="15"/>
  <c r="C113" i="15"/>
  <c r="C121" i="15"/>
  <c r="C129" i="15"/>
  <c r="C137" i="15"/>
  <c r="C145" i="15"/>
  <c r="C153" i="15"/>
  <c r="C161" i="15"/>
  <c r="C169" i="15"/>
  <c r="C173" i="15"/>
  <c r="C177" i="15"/>
  <c r="C181" i="15"/>
  <c r="C185" i="15"/>
  <c r="C189" i="15"/>
  <c r="C193" i="15"/>
  <c r="C1" i="15"/>
  <c r="D2" i="15"/>
  <c r="E2" i="15"/>
  <c r="F2" i="15"/>
  <c r="G2" i="15"/>
  <c r="D3" i="15"/>
  <c r="E3" i="15"/>
  <c r="F3" i="15"/>
  <c r="G3" i="15"/>
  <c r="D4" i="15"/>
  <c r="E4" i="15"/>
  <c r="F4" i="15"/>
  <c r="G4" i="15"/>
  <c r="D5" i="15"/>
  <c r="E5" i="15"/>
  <c r="F5" i="15"/>
  <c r="G5" i="15"/>
  <c r="D6" i="15"/>
  <c r="E6" i="15"/>
  <c r="F6" i="15"/>
  <c r="G6" i="15"/>
  <c r="D7" i="15"/>
  <c r="E7" i="15"/>
  <c r="F7" i="15"/>
  <c r="G7" i="15"/>
  <c r="D8" i="15"/>
  <c r="E8" i="15"/>
  <c r="F8" i="15"/>
  <c r="G8" i="15"/>
  <c r="D9" i="15"/>
  <c r="E9" i="15"/>
  <c r="F9" i="15"/>
  <c r="G9" i="15"/>
  <c r="D10" i="15"/>
  <c r="E10" i="15"/>
  <c r="F10" i="15"/>
  <c r="G10" i="15"/>
  <c r="D11" i="15"/>
  <c r="E11" i="15"/>
  <c r="F11" i="15"/>
  <c r="G11" i="15"/>
  <c r="D12" i="15"/>
  <c r="E12" i="15"/>
  <c r="F12" i="15"/>
  <c r="G12" i="15"/>
  <c r="D13" i="15"/>
  <c r="E13" i="15"/>
  <c r="F13" i="15"/>
  <c r="G13" i="15"/>
  <c r="D14" i="15"/>
  <c r="E14" i="15"/>
  <c r="F14" i="15"/>
  <c r="G14" i="15"/>
  <c r="D15" i="15"/>
  <c r="E15" i="15"/>
  <c r="F15" i="15"/>
  <c r="G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D21" i="15"/>
  <c r="E21" i="15"/>
  <c r="F21" i="15"/>
  <c r="G21" i="15"/>
  <c r="D22" i="15"/>
  <c r="E22" i="15"/>
  <c r="F22" i="15"/>
  <c r="G22" i="15"/>
  <c r="D23" i="15"/>
  <c r="E23" i="15"/>
  <c r="F23" i="15"/>
  <c r="G23" i="15"/>
  <c r="D24" i="15"/>
  <c r="E24" i="15"/>
  <c r="F24" i="15"/>
  <c r="G24" i="15"/>
  <c r="D25" i="15"/>
  <c r="E25" i="15"/>
  <c r="F25" i="15"/>
  <c r="G25" i="15"/>
  <c r="D26" i="15"/>
  <c r="E26" i="15"/>
  <c r="F26" i="15"/>
  <c r="G26" i="15"/>
  <c r="D27" i="15"/>
  <c r="E27" i="15"/>
  <c r="F27" i="15"/>
  <c r="G27" i="15"/>
  <c r="D28" i="15"/>
  <c r="E28" i="15"/>
  <c r="F28" i="15"/>
  <c r="G28" i="15"/>
  <c r="D29" i="15"/>
  <c r="E29" i="15"/>
  <c r="F29" i="15"/>
  <c r="G29" i="15"/>
  <c r="D30" i="15"/>
  <c r="E30" i="15"/>
  <c r="F30" i="15"/>
  <c r="G30" i="15"/>
  <c r="D31" i="15"/>
  <c r="E31" i="15"/>
  <c r="F31" i="15"/>
  <c r="G31" i="15"/>
  <c r="D32" i="15"/>
  <c r="E32" i="15"/>
  <c r="F32" i="15"/>
  <c r="G32" i="15"/>
  <c r="D33" i="15"/>
  <c r="E33" i="15"/>
  <c r="F33" i="15"/>
  <c r="G33" i="15"/>
  <c r="D34" i="15"/>
  <c r="E34" i="15"/>
  <c r="F34" i="15"/>
  <c r="G34" i="15"/>
  <c r="D35" i="15"/>
  <c r="E35" i="15"/>
  <c r="F35" i="15"/>
  <c r="G35" i="15"/>
  <c r="D36" i="15"/>
  <c r="E36" i="15"/>
  <c r="F36" i="15"/>
  <c r="G36" i="15"/>
  <c r="D37" i="15"/>
  <c r="E37" i="15"/>
  <c r="F37" i="15"/>
  <c r="G37" i="15"/>
  <c r="D38" i="15"/>
  <c r="E38" i="15"/>
  <c r="F38" i="15"/>
  <c r="G38" i="15"/>
  <c r="D39" i="15"/>
  <c r="E39" i="15"/>
  <c r="F39" i="15"/>
  <c r="G39" i="15"/>
  <c r="D40" i="15"/>
  <c r="E40" i="15"/>
  <c r="F40" i="15"/>
  <c r="G40" i="15"/>
  <c r="D41" i="15"/>
  <c r="E41" i="15"/>
  <c r="F41" i="15"/>
  <c r="G41" i="15"/>
  <c r="D42" i="15"/>
  <c r="E42" i="15"/>
  <c r="F42" i="15"/>
  <c r="G42" i="15"/>
  <c r="D43" i="15"/>
  <c r="E43" i="15"/>
  <c r="F43" i="15"/>
  <c r="G43" i="15"/>
  <c r="D44" i="15"/>
  <c r="E44" i="15"/>
  <c r="F44" i="15"/>
  <c r="G44" i="15"/>
  <c r="D45" i="15"/>
  <c r="E45" i="15"/>
  <c r="F45" i="15"/>
  <c r="G45" i="15"/>
  <c r="D46" i="15"/>
  <c r="E46" i="15"/>
  <c r="F46" i="15"/>
  <c r="G46" i="15"/>
  <c r="D47" i="15"/>
  <c r="E47" i="15"/>
  <c r="F47" i="15"/>
  <c r="G47" i="15"/>
  <c r="D48" i="15"/>
  <c r="E48" i="15"/>
  <c r="F48" i="15"/>
  <c r="G48" i="15"/>
  <c r="D49" i="15"/>
  <c r="E49" i="15"/>
  <c r="F49" i="15"/>
  <c r="G49" i="15"/>
  <c r="D50" i="15"/>
  <c r="E50" i="15"/>
  <c r="F50" i="15"/>
  <c r="G50" i="15"/>
  <c r="D51" i="15"/>
  <c r="E51" i="15"/>
  <c r="F51" i="15"/>
  <c r="G51" i="15"/>
  <c r="D52" i="15"/>
  <c r="E52" i="15"/>
  <c r="F52" i="15"/>
  <c r="G52" i="15"/>
  <c r="D53" i="15"/>
  <c r="E53" i="15"/>
  <c r="F53" i="15"/>
  <c r="G53" i="15"/>
  <c r="D54" i="15"/>
  <c r="E54" i="15"/>
  <c r="F54" i="15"/>
  <c r="G54" i="15"/>
  <c r="D55" i="15"/>
  <c r="E55" i="15"/>
  <c r="F55" i="15"/>
  <c r="G55" i="15"/>
  <c r="D56" i="15"/>
  <c r="E56" i="15"/>
  <c r="F56" i="15"/>
  <c r="G56" i="15"/>
  <c r="D57" i="15"/>
  <c r="E57" i="15"/>
  <c r="F57" i="15"/>
  <c r="G57" i="15"/>
  <c r="D58" i="15"/>
  <c r="E58" i="15"/>
  <c r="F58" i="15"/>
  <c r="G58" i="15"/>
  <c r="D59" i="15"/>
  <c r="E59" i="15"/>
  <c r="F59" i="15"/>
  <c r="G59" i="15"/>
  <c r="D60" i="15"/>
  <c r="E60" i="15"/>
  <c r="F60" i="15"/>
  <c r="G60" i="15"/>
  <c r="D61" i="15"/>
  <c r="E61" i="15"/>
  <c r="F61" i="15"/>
  <c r="G61" i="15"/>
  <c r="D62" i="15"/>
  <c r="E62" i="15"/>
  <c r="F62" i="15"/>
  <c r="G62" i="15"/>
  <c r="D63" i="15"/>
  <c r="E63" i="15"/>
  <c r="F63" i="15"/>
  <c r="G63" i="15"/>
  <c r="D64" i="15"/>
  <c r="E64" i="15"/>
  <c r="F64" i="15"/>
  <c r="G64" i="15"/>
  <c r="D65" i="15"/>
  <c r="E65" i="15"/>
  <c r="F65" i="15"/>
  <c r="G65" i="15"/>
  <c r="D66" i="15"/>
  <c r="E66" i="15"/>
  <c r="F66" i="15"/>
  <c r="G66" i="15"/>
  <c r="D67" i="15"/>
  <c r="E67" i="15"/>
  <c r="F67" i="15"/>
  <c r="G67" i="15"/>
  <c r="D68" i="15"/>
  <c r="E68" i="15"/>
  <c r="F68" i="15"/>
  <c r="G68" i="15"/>
  <c r="D69" i="15"/>
  <c r="E69" i="15"/>
  <c r="F69" i="15"/>
  <c r="G69" i="15"/>
  <c r="D70" i="15"/>
  <c r="E70" i="15"/>
  <c r="F70" i="15"/>
  <c r="G70" i="15"/>
  <c r="D71" i="15"/>
  <c r="E71" i="15"/>
  <c r="F71" i="15"/>
  <c r="G71" i="15"/>
  <c r="D72" i="15"/>
  <c r="E72" i="15"/>
  <c r="F72" i="15"/>
  <c r="G72" i="15"/>
  <c r="D73" i="15"/>
  <c r="E73" i="15"/>
  <c r="F73" i="15"/>
  <c r="G73" i="15"/>
  <c r="D74" i="15"/>
  <c r="E74" i="15"/>
  <c r="F74" i="15"/>
  <c r="G74" i="15"/>
  <c r="D75" i="15"/>
  <c r="E75" i="15"/>
  <c r="F75" i="15"/>
  <c r="G75" i="15"/>
  <c r="D76" i="15"/>
  <c r="E76" i="15"/>
  <c r="F76" i="15"/>
  <c r="G76" i="15"/>
  <c r="D77" i="15"/>
  <c r="E77" i="15"/>
  <c r="F77" i="15"/>
  <c r="G77" i="15"/>
  <c r="D78" i="15"/>
  <c r="E78" i="15"/>
  <c r="F78" i="15"/>
  <c r="G78" i="15"/>
  <c r="D79" i="15"/>
  <c r="E79" i="15"/>
  <c r="F79" i="15"/>
  <c r="G79" i="15"/>
  <c r="D80" i="15"/>
  <c r="E80" i="15"/>
  <c r="F80" i="15"/>
  <c r="G80" i="15"/>
  <c r="D81" i="15"/>
  <c r="E81" i="15"/>
  <c r="F81" i="15"/>
  <c r="G81" i="15"/>
  <c r="D82" i="15"/>
  <c r="E82" i="15"/>
  <c r="F82" i="15"/>
  <c r="G82" i="15"/>
  <c r="D83" i="15"/>
  <c r="E83" i="15"/>
  <c r="F83" i="15"/>
  <c r="G83" i="15"/>
  <c r="D84" i="15"/>
  <c r="E84" i="15"/>
  <c r="F84" i="15"/>
  <c r="G84" i="15"/>
  <c r="D85" i="15"/>
  <c r="E85" i="15"/>
  <c r="F85" i="15"/>
  <c r="G85" i="15"/>
  <c r="D86" i="15"/>
  <c r="E86" i="15"/>
  <c r="F86" i="15"/>
  <c r="G86" i="15"/>
  <c r="D87" i="15"/>
  <c r="E87" i="15"/>
  <c r="F87" i="15"/>
  <c r="G87" i="15"/>
  <c r="D88" i="15"/>
  <c r="E88" i="15"/>
  <c r="F88" i="15"/>
  <c r="G88" i="15"/>
  <c r="D89" i="15"/>
  <c r="E89" i="15"/>
  <c r="F89" i="15"/>
  <c r="G89" i="15"/>
  <c r="D90" i="15"/>
  <c r="E90" i="15"/>
  <c r="F90" i="15"/>
  <c r="G90" i="15"/>
  <c r="D91" i="15"/>
  <c r="E91" i="15"/>
  <c r="F91" i="15"/>
  <c r="G91" i="15"/>
  <c r="D92" i="15"/>
  <c r="E92" i="15"/>
  <c r="F92" i="15"/>
  <c r="G92" i="15"/>
  <c r="D93" i="15"/>
  <c r="E93" i="15"/>
  <c r="F93" i="15"/>
  <c r="G93" i="15"/>
  <c r="D94" i="15"/>
  <c r="E94" i="15"/>
  <c r="F94" i="15"/>
  <c r="G94" i="15"/>
  <c r="D95" i="15"/>
  <c r="E95" i="15"/>
  <c r="F95" i="15"/>
  <c r="G95" i="15"/>
  <c r="D96" i="15"/>
  <c r="E96" i="15"/>
  <c r="F96" i="15"/>
  <c r="G96" i="15"/>
  <c r="D97" i="15"/>
  <c r="E97" i="15"/>
  <c r="F97" i="15"/>
  <c r="G97" i="15"/>
  <c r="D98" i="15"/>
  <c r="E98" i="15"/>
  <c r="F98" i="15"/>
  <c r="G98" i="15"/>
  <c r="D99" i="15"/>
  <c r="E99" i="15"/>
  <c r="F99" i="15"/>
  <c r="G99" i="15"/>
  <c r="D100" i="15"/>
  <c r="E100" i="15"/>
  <c r="F100" i="15"/>
  <c r="G100" i="15"/>
  <c r="D101" i="15"/>
  <c r="E101" i="15"/>
  <c r="F101" i="15"/>
  <c r="G101" i="15"/>
  <c r="D102" i="15"/>
  <c r="E102" i="15"/>
  <c r="F102" i="15"/>
  <c r="G102" i="15"/>
  <c r="D103" i="15"/>
  <c r="E103" i="15"/>
  <c r="F103" i="15"/>
  <c r="G103" i="15"/>
  <c r="D104" i="15"/>
  <c r="E104" i="15"/>
  <c r="F104" i="15"/>
  <c r="G104" i="15"/>
  <c r="D105" i="15"/>
  <c r="E105" i="15"/>
  <c r="F105" i="15"/>
  <c r="G105" i="15"/>
  <c r="D106" i="15"/>
  <c r="E106" i="15"/>
  <c r="F106" i="15"/>
  <c r="G106" i="15"/>
  <c r="D107" i="15"/>
  <c r="E107" i="15"/>
  <c r="F107" i="15"/>
  <c r="G107" i="15"/>
  <c r="D108" i="15"/>
  <c r="E108" i="15"/>
  <c r="F108" i="15"/>
  <c r="G108" i="15"/>
  <c r="D109" i="15"/>
  <c r="E109" i="15"/>
  <c r="F109" i="15"/>
  <c r="G109" i="15"/>
  <c r="D110" i="15"/>
  <c r="E110" i="15"/>
  <c r="F110" i="15"/>
  <c r="G110" i="15"/>
  <c r="D111" i="15"/>
  <c r="E111" i="15"/>
  <c r="F111" i="15"/>
  <c r="G111" i="15"/>
  <c r="D112" i="15"/>
  <c r="E112" i="15"/>
  <c r="F112" i="15"/>
  <c r="G112" i="15"/>
  <c r="D113" i="15"/>
  <c r="E113" i="15"/>
  <c r="F113" i="15"/>
  <c r="G113" i="15"/>
  <c r="D114" i="15"/>
  <c r="E114" i="15"/>
  <c r="F114" i="15"/>
  <c r="G114" i="15"/>
  <c r="D115" i="15"/>
  <c r="E115" i="15"/>
  <c r="F115" i="15"/>
  <c r="G115" i="15"/>
  <c r="D116" i="15"/>
  <c r="E116" i="15"/>
  <c r="F116" i="15"/>
  <c r="G116" i="15"/>
  <c r="D117" i="15"/>
  <c r="E117" i="15"/>
  <c r="F117" i="15"/>
  <c r="G117" i="15"/>
  <c r="D118" i="15"/>
  <c r="E118" i="15"/>
  <c r="F118" i="15"/>
  <c r="G118" i="15"/>
  <c r="D119" i="15"/>
  <c r="E119" i="15"/>
  <c r="F119" i="15"/>
  <c r="G119" i="15"/>
  <c r="D120" i="15"/>
  <c r="E120" i="15"/>
  <c r="F120" i="15"/>
  <c r="G120" i="15"/>
  <c r="D121" i="15"/>
  <c r="E121" i="15"/>
  <c r="F121" i="15"/>
  <c r="G121" i="15"/>
  <c r="D122" i="15"/>
  <c r="E122" i="15"/>
  <c r="F122" i="15"/>
  <c r="G122" i="15"/>
  <c r="D123" i="15"/>
  <c r="E123" i="15"/>
  <c r="F123" i="15"/>
  <c r="G123" i="15"/>
  <c r="D124" i="15"/>
  <c r="E124" i="15"/>
  <c r="F124" i="15"/>
  <c r="G124" i="15"/>
  <c r="D125" i="15"/>
  <c r="E125" i="15"/>
  <c r="F125" i="15"/>
  <c r="G125" i="15"/>
  <c r="D126" i="15"/>
  <c r="E126" i="15"/>
  <c r="F126" i="15"/>
  <c r="G126" i="15"/>
  <c r="D127" i="15"/>
  <c r="E127" i="15"/>
  <c r="F127" i="15"/>
  <c r="G127" i="15"/>
  <c r="D128" i="15"/>
  <c r="E128" i="15"/>
  <c r="F128" i="15"/>
  <c r="G128" i="15"/>
  <c r="D129" i="15"/>
  <c r="E129" i="15"/>
  <c r="F129" i="15"/>
  <c r="G129" i="15"/>
  <c r="D130" i="15"/>
  <c r="E130" i="15"/>
  <c r="F130" i="15"/>
  <c r="G130" i="15"/>
  <c r="D131" i="15"/>
  <c r="E131" i="15"/>
  <c r="F131" i="15"/>
  <c r="G131" i="15"/>
  <c r="D132" i="15"/>
  <c r="E132" i="15"/>
  <c r="F132" i="15"/>
  <c r="G132" i="15"/>
  <c r="D133" i="15"/>
  <c r="E133" i="15"/>
  <c r="F133" i="15"/>
  <c r="G133" i="15"/>
  <c r="D134" i="15"/>
  <c r="E134" i="15"/>
  <c r="F134" i="15"/>
  <c r="G134" i="15"/>
  <c r="D135" i="15"/>
  <c r="E135" i="15"/>
  <c r="F135" i="15"/>
  <c r="G135" i="15"/>
  <c r="D136" i="15"/>
  <c r="E136" i="15"/>
  <c r="F136" i="15"/>
  <c r="G136" i="15"/>
  <c r="D137" i="15"/>
  <c r="E137" i="15"/>
  <c r="F137" i="15"/>
  <c r="G137" i="15"/>
  <c r="D138" i="15"/>
  <c r="E138" i="15"/>
  <c r="F138" i="15"/>
  <c r="G138" i="15"/>
  <c r="D139" i="15"/>
  <c r="E139" i="15"/>
  <c r="F139" i="15"/>
  <c r="G139" i="15"/>
  <c r="D140" i="15"/>
  <c r="E140" i="15"/>
  <c r="F140" i="15"/>
  <c r="G140" i="15"/>
  <c r="D141" i="15"/>
  <c r="E141" i="15"/>
  <c r="F141" i="15"/>
  <c r="G141" i="15"/>
  <c r="D142" i="15"/>
  <c r="E142" i="15"/>
  <c r="F142" i="15"/>
  <c r="G142" i="15"/>
  <c r="D143" i="15"/>
  <c r="E143" i="15"/>
  <c r="F143" i="15"/>
  <c r="G143" i="15"/>
  <c r="D144" i="15"/>
  <c r="E144" i="15"/>
  <c r="F144" i="15"/>
  <c r="G144" i="15"/>
  <c r="D145" i="15"/>
  <c r="E145" i="15"/>
  <c r="F145" i="15"/>
  <c r="G145" i="15"/>
  <c r="D146" i="15"/>
  <c r="E146" i="15"/>
  <c r="F146" i="15"/>
  <c r="G146" i="15"/>
  <c r="D147" i="15"/>
  <c r="E147" i="15"/>
  <c r="F147" i="15"/>
  <c r="G147" i="15"/>
  <c r="D148" i="15"/>
  <c r="E148" i="15"/>
  <c r="F148" i="15"/>
  <c r="G148" i="15"/>
  <c r="D149" i="15"/>
  <c r="E149" i="15"/>
  <c r="F149" i="15"/>
  <c r="G149" i="15"/>
  <c r="D150" i="15"/>
  <c r="E150" i="15"/>
  <c r="F150" i="15"/>
  <c r="G150" i="15"/>
  <c r="D151" i="15"/>
  <c r="E151" i="15"/>
  <c r="F151" i="15"/>
  <c r="G151" i="15"/>
  <c r="D152" i="15"/>
  <c r="E152" i="15"/>
  <c r="F152" i="15"/>
  <c r="G152" i="15"/>
  <c r="D153" i="15"/>
  <c r="E153" i="15"/>
  <c r="F153" i="15"/>
  <c r="G153" i="15"/>
  <c r="D154" i="15"/>
  <c r="E154" i="15"/>
  <c r="F154" i="15"/>
  <c r="G154" i="15"/>
  <c r="D155" i="15"/>
  <c r="E155" i="15"/>
  <c r="F155" i="15"/>
  <c r="G155" i="15"/>
  <c r="D156" i="15"/>
  <c r="E156" i="15"/>
  <c r="F156" i="15"/>
  <c r="G156" i="15"/>
  <c r="D157" i="15"/>
  <c r="E157" i="15"/>
  <c r="F157" i="15"/>
  <c r="G157" i="15"/>
  <c r="D158" i="15"/>
  <c r="E158" i="15"/>
  <c r="F158" i="15"/>
  <c r="G158" i="15"/>
  <c r="D159" i="15"/>
  <c r="E159" i="15"/>
  <c r="F159" i="15"/>
  <c r="G159" i="15"/>
  <c r="D160" i="15"/>
  <c r="E160" i="15"/>
  <c r="F160" i="15"/>
  <c r="G160" i="15"/>
  <c r="D161" i="15"/>
  <c r="E161" i="15"/>
  <c r="F161" i="15"/>
  <c r="G161" i="15"/>
  <c r="D162" i="15"/>
  <c r="E162" i="15"/>
  <c r="F162" i="15"/>
  <c r="G162" i="15"/>
  <c r="D163" i="15"/>
  <c r="E163" i="15"/>
  <c r="F163" i="15"/>
  <c r="G163" i="15"/>
  <c r="D164" i="15"/>
  <c r="E164" i="15"/>
  <c r="F164" i="15"/>
  <c r="G164" i="15"/>
  <c r="D165" i="15"/>
  <c r="E165" i="15"/>
  <c r="F165" i="15"/>
  <c r="G165" i="15"/>
  <c r="D166" i="15"/>
  <c r="E166" i="15"/>
  <c r="F166" i="15"/>
  <c r="G166" i="15"/>
  <c r="D167" i="15"/>
  <c r="E167" i="15"/>
  <c r="F167" i="15"/>
  <c r="G167" i="15"/>
  <c r="D168" i="15"/>
  <c r="E168" i="15"/>
  <c r="F168" i="15"/>
  <c r="G168" i="15"/>
  <c r="D169" i="15"/>
  <c r="E169" i="15"/>
  <c r="F169" i="15"/>
  <c r="G169" i="15"/>
  <c r="D170" i="15"/>
  <c r="E170" i="15"/>
  <c r="F170" i="15"/>
  <c r="G170" i="15"/>
  <c r="D171" i="15"/>
  <c r="E171" i="15"/>
  <c r="F171" i="15"/>
  <c r="G171" i="15"/>
  <c r="D172" i="15"/>
  <c r="E172" i="15"/>
  <c r="F172" i="15"/>
  <c r="G172" i="15"/>
  <c r="D173" i="15"/>
  <c r="E173" i="15"/>
  <c r="F173" i="15"/>
  <c r="G173" i="15"/>
  <c r="D174" i="15"/>
  <c r="E174" i="15"/>
  <c r="F174" i="15"/>
  <c r="G174" i="15"/>
  <c r="D175" i="15"/>
  <c r="E175" i="15"/>
  <c r="F175" i="15"/>
  <c r="G175" i="15"/>
  <c r="D176" i="15"/>
  <c r="E176" i="15"/>
  <c r="F176" i="15"/>
  <c r="G176" i="15"/>
  <c r="D177" i="15"/>
  <c r="E177" i="15"/>
  <c r="F177" i="15"/>
  <c r="G177" i="15"/>
  <c r="D178" i="15"/>
  <c r="E178" i="15"/>
  <c r="F178" i="15"/>
  <c r="G178" i="15"/>
  <c r="D179" i="15"/>
  <c r="E179" i="15"/>
  <c r="F179" i="15"/>
  <c r="G179" i="15"/>
  <c r="D180" i="15"/>
  <c r="E180" i="15"/>
  <c r="F180" i="15"/>
  <c r="G180" i="15"/>
  <c r="D181" i="15"/>
  <c r="E181" i="15"/>
  <c r="F181" i="15"/>
  <c r="G181" i="15"/>
  <c r="D182" i="15"/>
  <c r="E182" i="15"/>
  <c r="F182" i="15"/>
  <c r="G182" i="15"/>
  <c r="D183" i="15"/>
  <c r="E183" i="15"/>
  <c r="F183" i="15"/>
  <c r="G183" i="15"/>
  <c r="D184" i="15"/>
  <c r="E184" i="15"/>
  <c r="F184" i="15"/>
  <c r="G184" i="15"/>
  <c r="D185" i="15"/>
  <c r="E185" i="15"/>
  <c r="F185" i="15"/>
  <c r="G185" i="15"/>
  <c r="D186" i="15"/>
  <c r="E186" i="15"/>
  <c r="F186" i="15"/>
  <c r="G186" i="15"/>
  <c r="D187" i="15"/>
  <c r="E187" i="15"/>
  <c r="F187" i="15"/>
  <c r="G187" i="15"/>
  <c r="D188" i="15"/>
  <c r="E188" i="15"/>
  <c r="F188" i="15"/>
  <c r="G188" i="15"/>
  <c r="D189" i="15"/>
  <c r="E189" i="15"/>
  <c r="F189" i="15"/>
  <c r="G189" i="15"/>
  <c r="D190" i="15"/>
  <c r="E190" i="15"/>
  <c r="F190" i="15"/>
  <c r="G190" i="15"/>
  <c r="D191" i="15"/>
  <c r="E191" i="15"/>
  <c r="F191" i="15"/>
  <c r="G191" i="15"/>
  <c r="D192" i="15"/>
  <c r="E192" i="15"/>
  <c r="F192" i="15"/>
  <c r="G192" i="15"/>
  <c r="D193" i="15"/>
  <c r="E193" i="15"/>
  <c r="F193" i="15"/>
  <c r="G193" i="15"/>
  <c r="D194" i="15"/>
  <c r="E194" i="15"/>
  <c r="F194" i="15"/>
  <c r="G194" i="15"/>
  <c r="D195" i="15"/>
  <c r="E195" i="15"/>
  <c r="F195" i="15"/>
  <c r="G195" i="15"/>
  <c r="D196" i="15"/>
  <c r="E196" i="15"/>
  <c r="F196" i="15"/>
  <c r="G196" i="15"/>
  <c r="G1" i="15"/>
  <c r="F1" i="15"/>
  <c r="E1" i="15"/>
  <c r="D1" i="15"/>
  <c r="C2" i="15"/>
  <c r="C3" i="15"/>
  <c r="C4" i="15"/>
  <c r="C5" i="15"/>
  <c r="C6" i="15"/>
  <c r="C7" i="15"/>
  <c r="C8" i="15"/>
  <c r="C10" i="15"/>
  <c r="C11" i="15"/>
  <c r="C12" i="15"/>
  <c r="C13" i="15"/>
  <c r="C14" i="15"/>
  <c r="C15" i="15"/>
  <c r="C16" i="15"/>
  <c r="C18" i="15"/>
  <c r="C19" i="15"/>
  <c r="C20" i="15"/>
  <c r="C21" i="15"/>
  <c r="C22" i="15"/>
  <c r="C23" i="15"/>
  <c r="C24" i="15"/>
  <c r="C26" i="15"/>
  <c r="C27" i="15"/>
  <c r="C28" i="15"/>
  <c r="C29" i="15"/>
  <c r="C30" i="15"/>
  <c r="C31" i="15"/>
  <c r="C32" i="15"/>
  <c r="C34" i="15"/>
  <c r="C35" i="15"/>
  <c r="C36" i="15"/>
  <c r="C37" i="15"/>
  <c r="C38" i="15"/>
  <c r="C39" i="15"/>
  <c r="C40" i="15"/>
  <c r="C42" i="15"/>
  <c r="C43" i="15"/>
  <c r="C44" i="15"/>
  <c r="C45" i="15"/>
  <c r="C46" i="15"/>
  <c r="C47" i="15"/>
  <c r="C48" i="15"/>
  <c r="C50" i="15"/>
  <c r="C51" i="15"/>
  <c r="C52" i="15"/>
  <c r="C53" i="15"/>
  <c r="C54" i="15"/>
  <c r="C55" i="15"/>
  <c r="C56" i="15"/>
  <c r="C58" i="15"/>
  <c r="C59" i="15"/>
  <c r="C60" i="15"/>
  <c r="C61" i="15"/>
  <c r="C62" i="15"/>
  <c r="C63" i="15"/>
  <c r="C64" i="15"/>
  <c r="C66" i="15"/>
  <c r="C67" i="15"/>
  <c r="C68" i="15"/>
  <c r="C69" i="15"/>
  <c r="C70" i="15"/>
  <c r="C71" i="15"/>
  <c r="C72" i="15"/>
  <c r="C74" i="15"/>
  <c r="C75" i="15"/>
  <c r="C76" i="15"/>
  <c r="C77" i="15"/>
  <c r="C78" i="15"/>
  <c r="C79" i="15"/>
  <c r="C80" i="15"/>
  <c r="C82" i="15"/>
  <c r="C83" i="15"/>
  <c r="C84" i="15"/>
  <c r="C85" i="15"/>
  <c r="C86" i="15"/>
  <c r="C87" i="15"/>
  <c r="C88" i="15"/>
  <c r="C90" i="15"/>
  <c r="C91" i="15"/>
  <c r="C92" i="15"/>
  <c r="C93" i="15"/>
  <c r="C94" i="15"/>
  <c r="C95" i="15"/>
  <c r="C96" i="15"/>
  <c r="C98" i="15"/>
  <c r="C99" i="15"/>
  <c r="C100" i="15"/>
  <c r="C101" i="15"/>
  <c r="C102" i="15"/>
  <c r="C103" i="15"/>
  <c r="C104" i="15"/>
  <c r="C106" i="15"/>
  <c r="C107" i="15"/>
  <c r="C108" i="15"/>
  <c r="C109" i="15"/>
  <c r="C110" i="15"/>
  <c r="C111" i="15"/>
  <c r="C112" i="15"/>
  <c r="C114" i="15"/>
  <c r="C115" i="15"/>
  <c r="C116" i="15"/>
  <c r="C117" i="15"/>
  <c r="C118" i="15"/>
  <c r="C119" i="15"/>
  <c r="C120" i="15"/>
  <c r="C122" i="15"/>
  <c r="C123" i="15"/>
  <c r="C124" i="15"/>
  <c r="C125" i="15"/>
  <c r="C126" i="15"/>
  <c r="C127" i="15"/>
  <c r="C128" i="15"/>
  <c r="C130" i="15"/>
  <c r="C131" i="15"/>
  <c r="C132" i="15"/>
  <c r="C133" i="15"/>
  <c r="C134" i="15"/>
  <c r="C135" i="15"/>
  <c r="C136" i="15"/>
  <c r="C138" i="15"/>
  <c r="C139" i="15"/>
  <c r="C140" i="15"/>
  <c r="C141" i="15"/>
  <c r="C142" i="15"/>
  <c r="C143" i="15"/>
  <c r="C144" i="15"/>
  <c r="C146" i="15"/>
  <c r="C147" i="15"/>
  <c r="C148" i="15"/>
  <c r="C149" i="15"/>
  <c r="C150" i="15"/>
  <c r="C151" i="15"/>
  <c r="C152" i="15"/>
  <c r="C154" i="15"/>
  <c r="C155" i="15"/>
  <c r="C156" i="15"/>
  <c r="C157" i="15"/>
  <c r="C158" i="15"/>
  <c r="C159" i="15"/>
  <c r="C160" i="15"/>
  <c r="C162" i="15"/>
  <c r="C163" i="15"/>
  <c r="C164" i="15"/>
  <c r="C165" i="15"/>
  <c r="C166" i="15"/>
  <c r="C167" i="15"/>
  <c r="C168" i="15"/>
  <c r="C170" i="15"/>
  <c r="C171" i="15"/>
  <c r="C172" i="15"/>
  <c r="C174" i="15"/>
  <c r="C175" i="15"/>
  <c r="C176" i="15"/>
  <c r="C178" i="15"/>
  <c r="C179" i="15"/>
  <c r="C180" i="15"/>
  <c r="C182" i="15"/>
  <c r="C183" i="15"/>
  <c r="C184" i="15"/>
  <c r="C186" i="15"/>
  <c r="C187" i="15"/>
  <c r="C188" i="15"/>
  <c r="C190" i="15"/>
  <c r="C191" i="15"/>
  <c r="C192" i="15"/>
  <c r="C194" i="15"/>
  <c r="C195" i="15"/>
  <c r="C196" i="15"/>
  <c r="A22" i="15"/>
  <c r="B22" i="15"/>
  <c r="A23" i="15"/>
  <c r="B23" i="15"/>
  <c r="A24" i="15"/>
  <c r="B24" i="15"/>
  <c r="A25" i="15"/>
  <c r="B25" i="15"/>
  <c r="A26" i="15"/>
  <c r="B26" i="15"/>
  <c r="A27" i="15"/>
  <c r="B27" i="15"/>
  <c r="A28" i="15"/>
  <c r="B28" i="15"/>
  <c r="A29" i="15"/>
  <c r="B29" i="15"/>
  <c r="A30" i="15"/>
  <c r="B30" i="15"/>
  <c r="A31" i="15"/>
  <c r="B31" i="15"/>
  <c r="A32" i="15"/>
  <c r="B32" i="15"/>
  <c r="A33" i="15"/>
  <c r="B33" i="15"/>
  <c r="A34" i="15"/>
  <c r="B34" i="15"/>
  <c r="A35" i="15"/>
  <c r="B35" i="15"/>
  <c r="A36" i="15"/>
  <c r="B36" i="15"/>
  <c r="A37" i="15"/>
  <c r="B37" i="15"/>
  <c r="A38" i="15"/>
  <c r="B38" i="15"/>
  <c r="A39" i="15"/>
  <c r="B39" i="15"/>
  <c r="A40" i="15"/>
  <c r="B40" i="15"/>
  <c r="A41" i="15"/>
  <c r="B41" i="15"/>
  <c r="A42" i="15"/>
  <c r="B42" i="15"/>
  <c r="A43" i="15"/>
  <c r="B43" i="15"/>
  <c r="A44" i="15"/>
  <c r="B44" i="15"/>
  <c r="A45" i="15"/>
  <c r="B45" i="15"/>
  <c r="A46" i="15"/>
  <c r="B46" i="15"/>
  <c r="A47" i="15"/>
  <c r="B47" i="15"/>
  <c r="A48" i="15"/>
  <c r="B48" i="15"/>
  <c r="A49" i="15"/>
  <c r="B49" i="15"/>
  <c r="A50" i="15"/>
  <c r="B50" i="15"/>
  <c r="A51" i="15"/>
  <c r="B51" i="15"/>
  <c r="A52" i="15"/>
  <c r="B52" i="15"/>
  <c r="A53" i="15"/>
  <c r="B53" i="15"/>
  <c r="A54" i="15"/>
  <c r="B54" i="15"/>
  <c r="A55" i="15"/>
  <c r="B55" i="15"/>
  <c r="A56" i="15"/>
  <c r="B56" i="15"/>
  <c r="A57" i="15"/>
  <c r="B57" i="15"/>
  <c r="A58" i="15"/>
  <c r="B58" i="15"/>
  <c r="A59" i="15"/>
  <c r="B59" i="15"/>
  <c r="A60" i="15"/>
  <c r="B60" i="15"/>
  <c r="A61" i="15"/>
  <c r="B61" i="15"/>
  <c r="A62" i="15"/>
  <c r="B62" i="15"/>
  <c r="A63" i="15"/>
  <c r="B63" i="15"/>
  <c r="A64" i="15"/>
  <c r="B64" i="15"/>
  <c r="A65" i="15"/>
  <c r="B65" i="15"/>
  <c r="A66" i="15"/>
  <c r="B66" i="15"/>
  <c r="A67" i="15"/>
  <c r="B67" i="15"/>
  <c r="A68" i="15"/>
  <c r="B68" i="15"/>
  <c r="A69" i="15"/>
  <c r="B69" i="15"/>
  <c r="A70" i="15"/>
  <c r="B70" i="15"/>
  <c r="A71" i="15"/>
  <c r="B71" i="15"/>
  <c r="A72" i="15"/>
  <c r="B72" i="15"/>
  <c r="A73" i="15"/>
  <c r="B73" i="15"/>
  <c r="A74" i="15"/>
  <c r="B74" i="15"/>
  <c r="A75" i="15"/>
  <c r="B75" i="15"/>
  <c r="A76" i="15"/>
  <c r="B76" i="15"/>
  <c r="A77" i="15"/>
  <c r="B77" i="15"/>
  <c r="A78" i="15"/>
  <c r="B78" i="15"/>
  <c r="A79" i="15"/>
  <c r="B79" i="15"/>
  <c r="A80" i="15"/>
  <c r="B80" i="15"/>
  <c r="A81" i="15"/>
  <c r="B81" i="15"/>
  <c r="A82" i="15"/>
  <c r="B82" i="15"/>
  <c r="A83" i="15"/>
  <c r="B83" i="15"/>
  <c r="A84" i="15"/>
  <c r="B84" i="15"/>
  <c r="A85" i="15"/>
  <c r="B85" i="15"/>
  <c r="A86" i="15"/>
  <c r="B86" i="15"/>
  <c r="A87" i="15"/>
  <c r="B87" i="15"/>
  <c r="A88" i="15"/>
  <c r="B88" i="15"/>
  <c r="A89" i="15"/>
  <c r="B89" i="15"/>
  <c r="A90" i="15"/>
  <c r="B90" i="15"/>
  <c r="A91" i="15"/>
  <c r="B91" i="15"/>
  <c r="A92" i="15"/>
  <c r="B92" i="15"/>
  <c r="A93" i="15"/>
  <c r="B93" i="15"/>
  <c r="A94" i="15"/>
  <c r="B94" i="15"/>
  <c r="A95" i="15"/>
  <c r="B95" i="15"/>
  <c r="A96" i="15"/>
  <c r="B96" i="15"/>
  <c r="A97" i="15"/>
  <c r="B97" i="15"/>
  <c r="A98" i="15"/>
  <c r="B98" i="15"/>
  <c r="A99" i="15"/>
  <c r="B99" i="15"/>
  <c r="A100" i="15"/>
  <c r="B100" i="15"/>
  <c r="A101" i="15"/>
  <c r="B101" i="15"/>
  <c r="A102" i="15"/>
  <c r="B102" i="15"/>
  <c r="A103" i="15"/>
  <c r="B103" i="15"/>
  <c r="A104" i="15"/>
  <c r="B104" i="15"/>
  <c r="A105" i="15"/>
  <c r="B105" i="15"/>
  <c r="A106" i="15"/>
  <c r="B106" i="15"/>
  <c r="A107" i="15"/>
  <c r="B107" i="15"/>
  <c r="A108" i="15"/>
  <c r="B108" i="15"/>
  <c r="A109" i="15"/>
  <c r="B109" i="15"/>
  <c r="A110" i="15"/>
  <c r="B110" i="15"/>
  <c r="A111" i="15"/>
  <c r="B111" i="15"/>
  <c r="A112" i="15"/>
  <c r="B112" i="15"/>
  <c r="A113" i="15"/>
  <c r="B113" i="15"/>
  <c r="A114" i="15"/>
  <c r="B114" i="15"/>
  <c r="A115" i="15"/>
  <c r="B115" i="15"/>
  <c r="A116" i="15"/>
  <c r="B116" i="15"/>
  <c r="A117" i="15"/>
  <c r="B117" i="15"/>
  <c r="A118" i="15"/>
  <c r="B118" i="15"/>
  <c r="A119" i="15"/>
  <c r="B119" i="15"/>
  <c r="A120" i="15"/>
  <c r="B120" i="15"/>
  <c r="A121" i="15"/>
  <c r="B121" i="15"/>
  <c r="A122" i="15"/>
  <c r="B122" i="15"/>
  <c r="A123" i="15"/>
  <c r="B123" i="15"/>
  <c r="A124" i="15"/>
  <c r="B124" i="15"/>
  <c r="A125" i="15"/>
  <c r="B125" i="15"/>
  <c r="A126" i="15"/>
  <c r="B126" i="15"/>
  <c r="A127" i="15"/>
  <c r="B127" i="15"/>
  <c r="A128" i="15"/>
  <c r="B128" i="15"/>
  <c r="A129" i="15"/>
  <c r="B129" i="15"/>
  <c r="A130" i="15"/>
  <c r="B130" i="15"/>
  <c r="A131" i="15"/>
  <c r="B131" i="15"/>
  <c r="A132" i="15"/>
  <c r="B132" i="15"/>
  <c r="A133" i="15"/>
  <c r="B133" i="15"/>
  <c r="A134" i="15"/>
  <c r="B134" i="15"/>
  <c r="A135" i="15"/>
  <c r="B135" i="15"/>
  <c r="A136" i="15"/>
  <c r="B136" i="15"/>
  <c r="A137" i="15"/>
  <c r="B137" i="15"/>
  <c r="A138" i="15"/>
  <c r="B138" i="15"/>
  <c r="A139" i="15"/>
  <c r="B139" i="15"/>
  <c r="A140" i="15"/>
  <c r="B140" i="15"/>
  <c r="A141" i="15"/>
  <c r="B141" i="15"/>
  <c r="A142" i="15"/>
  <c r="B142" i="15"/>
  <c r="A143" i="15"/>
  <c r="B143" i="15"/>
  <c r="A144" i="15"/>
  <c r="B144" i="15"/>
  <c r="A145" i="15"/>
  <c r="B145" i="15"/>
  <c r="A146" i="15"/>
  <c r="B146" i="15"/>
  <c r="A147" i="15"/>
  <c r="B147" i="15"/>
  <c r="A148" i="15"/>
  <c r="B148" i="15"/>
  <c r="A149" i="15"/>
  <c r="B149" i="15"/>
  <c r="A150" i="15"/>
  <c r="B150" i="15"/>
  <c r="A151" i="15"/>
  <c r="B151" i="15"/>
  <c r="A152" i="15"/>
  <c r="B152" i="15"/>
  <c r="A153" i="15"/>
  <c r="B153" i="15"/>
  <c r="A154" i="15"/>
  <c r="B154" i="15"/>
  <c r="A155" i="15"/>
  <c r="B155" i="15"/>
  <c r="A156" i="15"/>
  <c r="B156" i="15"/>
  <c r="A157" i="15"/>
  <c r="B157" i="15"/>
  <c r="A158" i="15"/>
  <c r="B158" i="15"/>
  <c r="A159" i="15"/>
  <c r="B159" i="15"/>
  <c r="A160" i="15"/>
  <c r="B160" i="15"/>
  <c r="A161" i="15"/>
  <c r="B161" i="15"/>
  <c r="A162" i="15"/>
  <c r="B162" i="15"/>
  <c r="A163" i="15"/>
  <c r="B163" i="15"/>
  <c r="A164" i="15"/>
  <c r="B164" i="15"/>
  <c r="A165" i="15"/>
  <c r="B165" i="15"/>
  <c r="A166" i="15"/>
  <c r="B166" i="15"/>
  <c r="A167" i="15"/>
  <c r="B167" i="15"/>
  <c r="A168" i="15"/>
  <c r="B168" i="15"/>
  <c r="A169" i="15"/>
  <c r="B169" i="15"/>
  <c r="A170" i="15"/>
  <c r="B170" i="15"/>
  <c r="A171" i="15"/>
  <c r="B171" i="15"/>
  <c r="A172" i="15"/>
  <c r="B172" i="15"/>
  <c r="A173" i="15"/>
  <c r="B173" i="15"/>
  <c r="A174" i="15"/>
  <c r="B174" i="15"/>
  <c r="A175" i="15"/>
  <c r="B175" i="15"/>
  <c r="A176" i="15"/>
  <c r="B176" i="15"/>
  <c r="A177" i="15"/>
  <c r="B177" i="15"/>
  <c r="A178" i="15"/>
  <c r="B178" i="15"/>
  <c r="A179" i="15"/>
  <c r="B179" i="15"/>
  <c r="A180" i="15"/>
  <c r="B180" i="15"/>
  <c r="A181" i="15"/>
  <c r="B181" i="15"/>
  <c r="A182" i="15"/>
  <c r="B182" i="15"/>
  <c r="A183" i="15"/>
  <c r="B183" i="15"/>
  <c r="A184" i="15"/>
  <c r="B184" i="15"/>
  <c r="A185" i="15"/>
  <c r="B185" i="15"/>
  <c r="A186" i="15"/>
  <c r="B186" i="15"/>
  <c r="A187" i="15"/>
  <c r="B187" i="15"/>
  <c r="A188" i="15"/>
  <c r="B188" i="15"/>
  <c r="A189" i="15"/>
  <c r="B189" i="15"/>
  <c r="A190" i="15"/>
  <c r="B190" i="15"/>
  <c r="A191" i="15"/>
  <c r="B191" i="15"/>
  <c r="A192" i="15"/>
  <c r="B192" i="15"/>
  <c r="A193" i="15"/>
  <c r="B193" i="15"/>
  <c r="A194" i="15"/>
  <c r="B194" i="15"/>
  <c r="A195" i="15"/>
  <c r="B195" i="15"/>
  <c r="A196" i="15"/>
  <c r="B196" i="15"/>
  <c r="A2" i="15"/>
  <c r="B2" i="15"/>
  <c r="A3" i="15"/>
  <c r="B3" i="15"/>
  <c r="A4" i="15"/>
  <c r="B4" i="15"/>
  <c r="A5" i="15"/>
  <c r="B5" i="15"/>
  <c r="A6" i="15"/>
  <c r="B6" i="15"/>
  <c r="A7" i="15"/>
  <c r="B7" i="15"/>
  <c r="A8" i="15"/>
  <c r="B8" i="15"/>
  <c r="A9" i="15"/>
  <c r="B9" i="15"/>
  <c r="A10" i="15"/>
  <c r="B10" i="15"/>
  <c r="A11" i="15"/>
  <c r="B11" i="15"/>
  <c r="A12" i="15"/>
  <c r="B12" i="15"/>
  <c r="A13" i="15"/>
  <c r="B13" i="15"/>
  <c r="A14" i="15"/>
  <c r="B14" i="15"/>
  <c r="A15" i="15"/>
  <c r="B15" i="15"/>
  <c r="A16" i="15"/>
  <c r="B16" i="15"/>
  <c r="A17" i="15"/>
  <c r="B17" i="15"/>
  <c r="A18" i="15"/>
  <c r="B18" i="15"/>
  <c r="A19" i="15"/>
  <c r="B19" i="15"/>
  <c r="A20" i="15"/>
  <c r="B20" i="15"/>
  <c r="A21" i="15"/>
  <c r="B21" i="15"/>
  <c r="B1" i="15"/>
  <c r="A1" i="15"/>
  <c r="E196" i="8"/>
  <c r="E193" i="8"/>
  <c r="W196" i="8"/>
  <c r="V196" i="8"/>
  <c r="U196" i="8"/>
  <c r="T196" i="8"/>
  <c r="S196" i="8"/>
  <c r="R196" i="8"/>
  <c r="Q196" i="8"/>
  <c r="P196" i="8"/>
  <c r="O196" i="8"/>
  <c r="N196" i="8"/>
  <c r="M196" i="8"/>
  <c r="L196" i="8"/>
  <c r="K196" i="8"/>
  <c r="J196" i="8"/>
  <c r="I196" i="8"/>
  <c r="H196" i="8"/>
  <c r="G196" i="8"/>
  <c r="F196" i="8"/>
  <c r="W195" i="8"/>
  <c r="V195" i="8"/>
  <c r="U195" i="8"/>
  <c r="T195" i="8"/>
  <c r="S195" i="8"/>
  <c r="R195" i="8"/>
  <c r="Q195" i="8"/>
  <c r="P195" i="8"/>
  <c r="O195" i="8"/>
  <c r="N195" i="8"/>
  <c r="M195" i="8"/>
  <c r="L195" i="8"/>
  <c r="K195" i="8"/>
  <c r="J195" i="8"/>
  <c r="I195" i="8"/>
  <c r="H195" i="8"/>
  <c r="G195" i="8"/>
  <c r="F195" i="8"/>
  <c r="E195" i="8"/>
  <c r="W194" i="8"/>
  <c r="V194" i="8"/>
  <c r="U194" i="8"/>
  <c r="T194" i="8"/>
  <c r="S194" i="8"/>
  <c r="R194" i="8"/>
  <c r="Q194" i="8"/>
  <c r="P194" i="8"/>
  <c r="O194" i="8"/>
  <c r="N194" i="8"/>
  <c r="M194" i="8"/>
  <c r="L194" i="8"/>
  <c r="K194" i="8"/>
  <c r="J194" i="8"/>
  <c r="I194" i="8"/>
  <c r="H194" i="8"/>
  <c r="G194" i="8"/>
  <c r="F194" i="8"/>
  <c r="E194" i="8"/>
  <c r="W193" i="8"/>
  <c r="V193" i="8"/>
  <c r="U193" i="8"/>
  <c r="T193" i="8"/>
  <c r="S193" i="8"/>
  <c r="R193" i="8"/>
  <c r="Q193" i="8"/>
  <c r="P193" i="8"/>
  <c r="O193" i="8"/>
  <c r="N193" i="8"/>
  <c r="M193" i="8"/>
  <c r="L193" i="8"/>
  <c r="K193" i="8"/>
  <c r="J193" i="8"/>
  <c r="I193" i="8"/>
  <c r="H193" i="8"/>
  <c r="G193" i="8"/>
  <c r="F193" i="8"/>
  <c r="W192" i="8"/>
  <c r="V192" i="8"/>
  <c r="U192" i="8"/>
  <c r="T192" i="8"/>
  <c r="S192" i="8"/>
  <c r="R192" i="8"/>
  <c r="Q192" i="8"/>
  <c r="P192" i="8"/>
  <c r="O192" i="8"/>
  <c r="N192" i="8"/>
  <c r="M192" i="8"/>
  <c r="L192" i="8"/>
  <c r="K192" i="8"/>
  <c r="J192" i="8"/>
  <c r="I192" i="8"/>
  <c r="H192" i="8"/>
  <c r="G192" i="8"/>
  <c r="F192" i="8"/>
  <c r="E192" i="8"/>
  <c r="W191" i="8"/>
  <c r="V191" i="8"/>
  <c r="U191" i="8"/>
  <c r="T191" i="8"/>
  <c r="S191" i="8"/>
  <c r="R191" i="8"/>
  <c r="Q191" i="8"/>
  <c r="P191" i="8"/>
  <c r="O191" i="8"/>
  <c r="N191" i="8"/>
  <c r="M191" i="8"/>
  <c r="L191" i="8"/>
  <c r="K191" i="8"/>
  <c r="J191" i="8"/>
  <c r="I191" i="8"/>
  <c r="H191" i="8"/>
  <c r="G191" i="8"/>
  <c r="F191" i="8"/>
  <c r="E191" i="8"/>
  <c r="W190" i="8"/>
  <c r="V190" i="8"/>
  <c r="U190" i="8"/>
  <c r="T190" i="8"/>
  <c r="S190" i="8"/>
  <c r="R190" i="8"/>
  <c r="Q190" i="8"/>
  <c r="P190" i="8"/>
  <c r="O190" i="8"/>
  <c r="N190" i="8"/>
  <c r="M190" i="8"/>
  <c r="L190" i="8"/>
  <c r="K190" i="8"/>
  <c r="J190" i="8"/>
  <c r="I190" i="8"/>
  <c r="H190" i="8"/>
  <c r="G190" i="8"/>
  <c r="F190" i="8"/>
  <c r="E190" i="8"/>
  <c r="W189" i="8"/>
  <c r="V189" i="8"/>
  <c r="U189" i="8"/>
  <c r="T189" i="8"/>
  <c r="S189" i="8"/>
  <c r="R189" i="8"/>
  <c r="Q189" i="8"/>
  <c r="P189" i="8"/>
  <c r="O189" i="8"/>
  <c r="N189" i="8"/>
  <c r="M189" i="8"/>
  <c r="L189" i="8"/>
  <c r="K189" i="8"/>
  <c r="J189" i="8"/>
  <c r="I189" i="8"/>
  <c r="H189" i="8"/>
  <c r="G189" i="8"/>
  <c r="F189" i="8"/>
  <c r="E189" i="8"/>
  <c r="W188" i="8"/>
  <c r="V188" i="8"/>
  <c r="U188" i="8"/>
  <c r="T188" i="8"/>
  <c r="S188" i="8"/>
  <c r="R188" i="8"/>
  <c r="Q188" i="8"/>
  <c r="P188" i="8"/>
  <c r="O188" i="8"/>
  <c r="N188" i="8"/>
  <c r="M188" i="8"/>
  <c r="L188" i="8"/>
  <c r="K188" i="8"/>
  <c r="J188" i="8"/>
  <c r="I188" i="8"/>
  <c r="H188" i="8"/>
  <c r="G188" i="8"/>
  <c r="F188" i="8"/>
  <c r="E188" i="8"/>
  <c r="W187" i="8"/>
  <c r="V187" i="8"/>
  <c r="U187" i="8"/>
  <c r="T187" i="8"/>
  <c r="S187" i="8"/>
  <c r="R187" i="8"/>
  <c r="Q187" i="8"/>
  <c r="P187" i="8"/>
  <c r="O187" i="8"/>
  <c r="N187" i="8"/>
  <c r="M187" i="8"/>
  <c r="L187" i="8"/>
  <c r="K187" i="8"/>
  <c r="J187" i="8"/>
  <c r="I187" i="8"/>
  <c r="H187" i="8"/>
  <c r="G187" i="8"/>
  <c r="F187" i="8"/>
  <c r="E187" i="8"/>
  <c r="W186" i="8"/>
  <c r="V186" i="8"/>
  <c r="U186" i="8"/>
  <c r="T186" i="8"/>
  <c r="S186" i="8"/>
  <c r="R186" i="8"/>
  <c r="Q186" i="8"/>
  <c r="P186" i="8"/>
  <c r="O186" i="8"/>
  <c r="N186" i="8"/>
  <c r="M186" i="8"/>
  <c r="L186" i="8"/>
  <c r="K186" i="8"/>
  <c r="J186" i="8"/>
  <c r="I186" i="8"/>
  <c r="H186" i="8"/>
  <c r="G186" i="8"/>
  <c r="F186" i="8"/>
  <c r="E186" i="8"/>
  <c r="W185" i="8"/>
  <c r="V185" i="8"/>
  <c r="U185" i="8"/>
  <c r="T185" i="8"/>
  <c r="S185" i="8"/>
  <c r="R185" i="8"/>
  <c r="Q185" i="8"/>
  <c r="P185" i="8"/>
  <c r="O185" i="8"/>
  <c r="N185" i="8"/>
  <c r="M185" i="8"/>
  <c r="L185" i="8"/>
  <c r="K185" i="8"/>
  <c r="J185" i="8"/>
  <c r="I185" i="8"/>
  <c r="H185" i="8"/>
  <c r="G185" i="8"/>
  <c r="F185" i="8"/>
  <c r="E185" i="8"/>
  <c r="W184" i="8"/>
  <c r="V184" i="8"/>
  <c r="U184" i="8"/>
  <c r="T184" i="8"/>
  <c r="S184" i="8"/>
  <c r="R184" i="8"/>
  <c r="Q184" i="8"/>
  <c r="P184" i="8"/>
  <c r="O184" i="8"/>
  <c r="N184" i="8"/>
  <c r="M184" i="8"/>
  <c r="L184" i="8"/>
  <c r="K184" i="8"/>
  <c r="J184" i="8"/>
  <c r="I184" i="8"/>
  <c r="H184" i="8"/>
  <c r="G184" i="8"/>
  <c r="F184" i="8"/>
  <c r="E184" i="8"/>
  <c r="W183" i="8"/>
  <c r="V183" i="8"/>
  <c r="U183" i="8"/>
  <c r="T183" i="8"/>
  <c r="S183" i="8"/>
  <c r="R183" i="8"/>
  <c r="Q183" i="8"/>
  <c r="P183" i="8"/>
  <c r="O183" i="8"/>
  <c r="N183" i="8"/>
  <c r="M183" i="8"/>
  <c r="L183" i="8"/>
  <c r="K183" i="8"/>
  <c r="J183" i="8"/>
  <c r="I183" i="8"/>
  <c r="H183" i="8"/>
  <c r="G183" i="8"/>
  <c r="F183" i="8"/>
  <c r="E183" i="8"/>
  <c r="W182" i="8"/>
  <c r="V182" i="8"/>
  <c r="U182" i="8"/>
  <c r="T182" i="8"/>
  <c r="S182" i="8"/>
  <c r="R182" i="8"/>
  <c r="Q182" i="8"/>
  <c r="P182" i="8"/>
  <c r="O182" i="8"/>
  <c r="N182" i="8"/>
  <c r="M182" i="8"/>
  <c r="L182" i="8"/>
  <c r="K182" i="8"/>
  <c r="J182" i="8"/>
  <c r="I182" i="8"/>
  <c r="H182" i="8"/>
  <c r="G182" i="8"/>
  <c r="F182" i="8"/>
  <c r="E182" i="8"/>
  <c r="W181" i="8"/>
  <c r="V181" i="8"/>
  <c r="U181" i="8"/>
  <c r="T181" i="8"/>
  <c r="S181" i="8"/>
  <c r="R181" i="8"/>
  <c r="Q181" i="8"/>
  <c r="P181" i="8"/>
  <c r="O181" i="8"/>
  <c r="N181" i="8"/>
  <c r="M181" i="8"/>
  <c r="L181" i="8"/>
  <c r="K181" i="8"/>
  <c r="J181" i="8"/>
  <c r="I181" i="8"/>
  <c r="H181" i="8"/>
  <c r="G181" i="8"/>
  <c r="F181" i="8"/>
  <c r="E181" i="8"/>
  <c r="W180" i="8"/>
  <c r="V180" i="8"/>
  <c r="U180" i="8"/>
  <c r="T180" i="8"/>
  <c r="S180" i="8"/>
  <c r="R180" i="8"/>
  <c r="Q180" i="8"/>
  <c r="P180" i="8"/>
  <c r="O180" i="8"/>
  <c r="N180" i="8"/>
  <c r="M180" i="8"/>
  <c r="L180" i="8"/>
  <c r="K180" i="8"/>
  <c r="J180" i="8"/>
  <c r="I180" i="8"/>
  <c r="H180" i="8"/>
  <c r="G180" i="8"/>
  <c r="F180" i="8"/>
  <c r="E180" i="8"/>
  <c r="W179" i="8"/>
  <c r="V179" i="8"/>
  <c r="U179" i="8"/>
  <c r="T179" i="8"/>
  <c r="S179" i="8"/>
  <c r="R179" i="8"/>
  <c r="Q179" i="8"/>
  <c r="P179" i="8"/>
  <c r="O179" i="8"/>
  <c r="N179" i="8"/>
  <c r="M179" i="8"/>
  <c r="L179" i="8"/>
  <c r="K179" i="8"/>
  <c r="J179" i="8"/>
  <c r="I179" i="8"/>
  <c r="H179" i="8"/>
  <c r="G179" i="8"/>
  <c r="F179" i="8"/>
  <c r="E179" i="8"/>
  <c r="W178" i="8"/>
  <c r="V178" i="8"/>
  <c r="U178" i="8"/>
  <c r="T178" i="8"/>
  <c r="S178" i="8"/>
  <c r="R178" i="8"/>
  <c r="Q178" i="8"/>
  <c r="P178" i="8"/>
  <c r="O178" i="8"/>
  <c r="N178" i="8"/>
  <c r="M178" i="8"/>
  <c r="L178" i="8"/>
  <c r="K178" i="8"/>
  <c r="J178" i="8"/>
  <c r="I178" i="8"/>
  <c r="H178" i="8"/>
  <c r="G178" i="8"/>
  <c r="F178" i="8"/>
  <c r="E178" i="8"/>
  <c r="W177" i="8"/>
  <c r="V177" i="8"/>
  <c r="U177" i="8"/>
  <c r="T177" i="8"/>
  <c r="S177" i="8"/>
  <c r="R177" i="8"/>
  <c r="Q177" i="8"/>
  <c r="P177" i="8"/>
  <c r="O177" i="8"/>
  <c r="N177" i="8"/>
  <c r="M177" i="8"/>
  <c r="L177" i="8"/>
  <c r="K177" i="8"/>
  <c r="J177" i="8"/>
  <c r="I177" i="8"/>
  <c r="H177" i="8"/>
  <c r="G177" i="8"/>
  <c r="F177" i="8"/>
  <c r="E177" i="8"/>
  <c r="W176" i="8"/>
  <c r="V176" i="8"/>
  <c r="U176" i="8"/>
  <c r="T176" i="8"/>
  <c r="S176" i="8"/>
  <c r="R176" i="8"/>
  <c r="Q176" i="8"/>
  <c r="P176" i="8"/>
  <c r="O176" i="8"/>
  <c r="N176" i="8"/>
  <c r="M176" i="8"/>
  <c r="L176" i="8"/>
  <c r="K176" i="8"/>
  <c r="J176" i="8"/>
  <c r="I176" i="8"/>
  <c r="H176" i="8"/>
  <c r="G176" i="8"/>
  <c r="F176" i="8"/>
  <c r="E176" i="8"/>
  <c r="W175" i="8"/>
  <c r="V175" i="8"/>
  <c r="U175" i="8"/>
  <c r="T175" i="8"/>
  <c r="S175" i="8"/>
  <c r="R175" i="8"/>
  <c r="Q175" i="8"/>
  <c r="P175" i="8"/>
  <c r="O175" i="8"/>
  <c r="N175" i="8"/>
  <c r="M175" i="8"/>
  <c r="L175" i="8"/>
  <c r="K175" i="8"/>
  <c r="J175" i="8"/>
  <c r="I175" i="8"/>
  <c r="H175" i="8"/>
  <c r="G175" i="8"/>
  <c r="F175" i="8"/>
  <c r="E175" i="8"/>
  <c r="W174" i="8"/>
  <c r="V174" i="8"/>
  <c r="U174" i="8"/>
  <c r="T174" i="8"/>
  <c r="S174" i="8"/>
  <c r="R174" i="8"/>
  <c r="Q174" i="8"/>
  <c r="P174" i="8"/>
  <c r="O174" i="8"/>
  <c r="N174" i="8"/>
  <c r="M174" i="8"/>
  <c r="L174" i="8"/>
  <c r="K174" i="8"/>
  <c r="J174" i="8"/>
  <c r="I174" i="8"/>
  <c r="H174" i="8"/>
  <c r="G174" i="8"/>
  <c r="F174" i="8"/>
  <c r="E174" i="8"/>
  <c r="W173" i="8"/>
  <c r="V173" i="8"/>
  <c r="U173" i="8"/>
  <c r="T173" i="8"/>
  <c r="S173" i="8"/>
  <c r="R173" i="8"/>
  <c r="Q173" i="8"/>
  <c r="P173" i="8"/>
  <c r="O173" i="8"/>
  <c r="N173" i="8"/>
  <c r="M173" i="8"/>
  <c r="L173" i="8"/>
  <c r="K173" i="8"/>
  <c r="J173" i="8"/>
  <c r="I173" i="8"/>
  <c r="H173" i="8"/>
  <c r="G173" i="8"/>
  <c r="F173" i="8"/>
  <c r="E173" i="8"/>
  <c r="W172" i="8"/>
  <c r="V172" i="8"/>
  <c r="U172" i="8"/>
  <c r="T172" i="8"/>
  <c r="S172" i="8"/>
  <c r="R172" i="8"/>
  <c r="Q172" i="8"/>
  <c r="P172" i="8"/>
  <c r="O172" i="8"/>
  <c r="N172" i="8"/>
  <c r="M172" i="8"/>
  <c r="L172" i="8"/>
  <c r="K172" i="8"/>
  <c r="J172" i="8"/>
  <c r="I172" i="8"/>
  <c r="H172" i="8"/>
  <c r="G172" i="8"/>
  <c r="F172" i="8"/>
  <c r="E172" i="8"/>
  <c r="W171" i="8"/>
  <c r="V171" i="8"/>
  <c r="U171" i="8"/>
  <c r="T171" i="8"/>
  <c r="S171" i="8"/>
  <c r="R171" i="8"/>
  <c r="Q171" i="8"/>
  <c r="P171" i="8"/>
  <c r="O171" i="8"/>
  <c r="N171" i="8"/>
  <c r="M171" i="8"/>
  <c r="L171" i="8"/>
  <c r="K171" i="8"/>
  <c r="J171" i="8"/>
  <c r="I171" i="8"/>
  <c r="H171" i="8"/>
  <c r="G171" i="8"/>
  <c r="F171" i="8"/>
  <c r="E171" i="8"/>
  <c r="W170" i="8"/>
  <c r="V170" i="8"/>
  <c r="U170" i="8"/>
  <c r="T170" i="8"/>
  <c r="S170" i="8"/>
  <c r="R170" i="8"/>
  <c r="Q170" i="8"/>
  <c r="P170" i="8"/>
  <c r="O170" i="8"/>
  <c r="N170" i="8"/>
  <c r="M170" i="8"/>
  <c r="L170" i="8"/>
  <c r="K170" i="8"/>
  <c r="J170" i="8"/>
  <c r="I170" i="8"/>
  <c r="H170" i="8"/>
  <c r="G170" i="8"/>
  <c r="F170" i="8"/>
  <c r="E170" i="8"/>
  <c r="W169" i="8"/>
  <c r="V169" i="8"/>
  <c r="U169" i="8"/>
  <c r="T169" i="8"/>
  <c r="S169" i="8"/>
  <c r="R169" i="8"/>
  <c r="Q169" i="8"/>
  <c r="P169" i="8"/>
  <c r="O169" i="8"/>
  <c r="N169" i="8"/>
  <c r="M169" i="8"/>
  <c r="L169" i="8"/>
  <c r="K169" i="8"/>
  <c r="J169" i="8"/>
  <c r="I169" i="8"/>
  <c r="H169" i="8"/>
  <c r="G169" i="8"/>
  <c r="F169" i="8"/>
  <c r="E169" i="8"/>
  <c r="W168" i="8"/>
  <c r="V168" i="8"/>
  <c r="U168" i="8"/>
  <c r="T168" i="8"/>
  <c r="S168" i="8"/>
  <c r="R168" i="8"/>
  <c r="Q168" i="8"/>
  <c r="P168" i="8"/>
  <c r="O168" i="8"/>
  <c r="N168" i="8"/>
  <c r="M168" i="8"/>
  <c r="L168" i="8"/>
  <c r="K168" i="8"/>
  <c r="J168" i="8"/>
  <c r="I168" i="8"/>
  <c r="H168" i="8"/>
  <c r="G168" i="8"/>
  <c r="F168" i="8"/>
  <c r="E168" i="8"/>
  <c r="W167" i="8"/>
  <c r="V167" i="8"/>
  <c r="U167" i="8"/>
  <c r="T167" i="8"/>
  <c r="S167" i="8"/>
  <c r="R167" i="8"/>
  <c r="Q167" i="8"/>
  <c r="P167" i="8"/>
  <c r="O167" i="8"/>
  <c r="N167" i="8"/>
  <c r="M167" i="8"/>
  <c r="L167" i="8"/>
  <c r="K167" i="8"/>
  <c r="J167" i="8"/>
  <c r="I167" i="8"/>
  <c r="H167" i="8"/>
  <c r="G167" i="8"/>
  <c r="F167" i="8"/>
  <c r="E167" i="8"/>
  <c r="W166" i="8"/>
  <c r="V166" i="8"/>
  <c r="U166" i="8"/>
  <c r="T166" i="8"/>
  <c r="S166" i="8"/>
  <c r="R166" i="8"/>
  <c r="Q166" i="8"/>
  <c r="P166" i="8"/>
  <c r="O166" i="8"/>
  <c r="N166" i="8"/>
  <c r="M166" i="8"/>
  <c r="L166" i="8"/>
  <c r="K166" i="8"/>
  <c r="J166" i="8"/>
  <c r="I166" i="8"/>
  <c r="H166" i="8"/>
  <c r="G166" i="8"/>
  <c r="F166" i="8"/>
  <c r="E166" i="8"/>
  <c r="W165" i="8"/>
  <c r="V165" i="8"/>
  <c r="U165" i="8"/>
  <c r="T165" i="8"/>
  <c r="S165" i="8"/>
  <c r="R165" i="8"/>
  <c r="Q165" i="8"/>
  <c r="P165" i="8"/>
  <c r="O165" i="8"/>
  <c r="N165" i="8"/>
  <c r="M165" i="8"/>
  <c r="L165" i="8"/>
  <c r="K165" i="8"/>
  <c r="J165" i="8"/>
  <c r="I165" i="8"/>
  <c r="H165" i="8"/>
  <c r="G165" i="8"/>
  <c r="F165" i="8"/>
  <c r="E165" i="8"/>
  <c r="W164" i="8"/>
  <c r="V164" i="8"/>
  <c r="U164" i="8"/>
  <c r="T164" i="8"/>
  <c r="S164" i="8"/>
  <c r="R164" i="8"/>
  <c r="Q164" i="8"/>
  <c r="P164" i="8"/>
  <c r="O164" i="8"/>
  <c r="N164" i="8"/>
  <c r="M164" i="8"/>
  <c r="L164" i="8"/>
  <c r="K164" i="8"/>
  <c r="J164" i="8"/>
  <c r="I164" i="8"/>
  <c r="H164" i="8"/>
  <c r="G164" i="8"/>
  <c r="F164" i="8"/>
  <c r="E164" i="8"/>
  <c r="W163" i="8"/>
  <c r="V163" i="8"/>
  <c r="U163" i="8"/>
  <c r="T163" i="8"/>
  <c r="S163" i="8"/>
  <c r="R163" i="8"/>
  <c r="Q163" i="8"/>
  <c r="P163" i="8"/>
  <c r="O163" i="8"/>
  <c r="N163" i="8"/>
  <c r="M163" i="8"/>
  <c r="L163" i="8"/>
  <c r="K163" i="8"/>
  <c r="J163" i="8"/>
  <c r="I163" i="8"/>
  <c r="H163" i="8"/>
  <c r="G163" i="8"/>
  <c r="F163" i="8"/>
  <c r="E163" i="8"/>
  <c r="W162" i="8"/>
  <c r="V162" i="8"/>
  <c r="U162" i="8"/>
  <c r="T162" i="8"/>
  <c r="S162" i="8"/>
  <c r="R162" i="8"/>
  <c r="Q162" i="8"/>
  <c r="P162" i="8"/>
  <c r="O162" i="8"/>
  <c r="N162" i="8"/>
  <c r="M162" i="8"/>
  <c r="L162" i="8"/>
  <c r="K162" i="8"/>
  <c r="J162" i="8"/>
  <c r="I162" i="8"/>
  <c r="H162" i="8"/>
  <c r="G162" i="8"/>
  <c r="F162" i="8"/>
  <c r="E162" i="8"/>
  <c r="W161" i="8"/>
  <c r="V161" i="8"/>
  <c r="U161" i="8"/>
  <c r="T161" i="8"/>
  <c r="S161" i="8"/>
  <c r="R161" i="8"/>
  <c r="Q161" i="8"/>
  <c r="P161" i="8"/>
  <c r="O161" i="8"/>
  <c r="N161" i="8"/>
  <c r="M161" i="8"/>
  <c r="L161" i="8"/>
  <c r="K161" i="8"/>
  <c r="J161" i="8"/>
  <c r="I161" i="8"/>
  <c r="H161" i="8"/>
  <c r="G161" i="8"/>
  <c r="F161" i="8"/>
  <c r="E161" i="8"/>
  <c r="W160" i="8"/>
  <c r="V160" i="8"/>
  <c r="U160" i="8"/>
  <c r="T160" i="8"/>
  <c r="S160" i="8"/>
  <c r="R160" i="8"/>
  <c r="Q160" i="8"/>
  <c r="P160" i="8"/>
  <c r="O160" i="8"/>
  <c r="N160" i="8"/>
  <c r="M160" i="8"/>
  <c r="L160" i="8"/>
  <c r="K160" i="8"/>
  <c r="J160" i="8"/>
  <c r="I160" i="8"/>
  <c r="H160" i="8"/>
  <c r="G160" i="8"/>
  <c r="F160" i="8"/>
  <c r="E160" i="8"/>
  <c r="W159" i="8"/>
  <c r="V159" i="8"/>
  <c r="U159" i="8"/>
  <c r="T159" i="8"/>
  <c r="S159" i="8"/>
  <c r="R159" i="8"/>
  <c r="Q159" i="8"/>
  <c r="P159" i="8"/>
  <c r="O159" i="8"/>
  <c r="N159" i="8"/>
  <c r="M159" i="8"/>
  <c r="L159" i="8"/>
  <c r="K159" i="8"/>
  <c r="J159" i="8"/>
  <c r="I159" i="8"/>
  <c r="H159" i="8"/>
  <c r="G159" i="8"/>
  <c r="F159" i="8"/>
  <c r="E159" i="8"/>
  <c r="W158" i="8"/>
  <c r="V158" i="8"/>
  <c r="U158" i="8"/>
  <c r="T158" i="8"/>
  <c r="S158" i="8"/>
  <c r="R158" i="8"/>
  <c r="Q158" i="8"/>
  <c r="P158" i="8"/>
  <c r="O158" i="8"/>
  <c r="N158" i="8"/>
  <c r="M158" i="8"/>
  <c r="L158" i="8"/>
  <c r="K158" i="8"/>
  <c r="J158" i="8"/>
  <c r="I158" i="8"/>
  <c r="H158" i="8"/>
  <c r="G158" i="8"/>
  <c r="F158" i="8"/>
  <c r="E158" i="8"/>
  <c r="W157" i="8"/>
  <c r="V157" i="8"/>
  <c r="U157" i="8"/>
  <c r="T157" i="8"/>
  <c r="S157" i="8"/>
  <c r="R157" i="8"/>
  <c r="Q157" i="8"/>
  <c r="P157" i="8"/>
  <c r="O157" i="8"/>
  <c r="N157" i="8"/>
  <c r="M157" i="8"/>
  <c r="L157" i="8"/>
  <c r="K157" i="8"/>
  <c r="J157" i="8"/>
  <c r="I157" i="8"/>
  <c r="H157" i="8"/>
  <c r="G157" i="8"/>
  <c r="F157" i="8"/>
  <c r="E157" i="8"/>
  <c r="W156" i="8"/>
  <c r="V156" i="8"/>
  <c r="U156" i="8"/>
  <c r="T156" i="8"/>
  <c r="S156" i="8"/>
  <c r="R156" i="8"/>
  <c r="Q156" i="8"/>
  <c r="P156" i="8"/>
  <c r="O156" i="8"/>
  <c r="N156" i="8"/>
  <c r="M156" i="8"/>
  <c r="L156" i="8"/>
  <c r="K156" i="8"/>
  <c r="J156" i="8"/>
  <c r="I156" i="8"/>
  <c r="H156" i="8"/>
  <c r="G156" i="8"/>
  <c r="F156" i="8"/>
  <c r="E156" i="8"/>
  <c r="W155" i="8"/>
  <c r="V155" i="8"/>
  <c r="U155" i="8"/>
  <c r="T155" i="8"/>
  <c r="S155" i="8"/>
  <c r="R155" i="8"/>
  <c r="Q155" i="8"/>
  <c r="P155" i="8"/>
  <c r="O155" i="8"/>
  <c r="N155" i="8"/>
  <c r="M155" i="8"/>
  <c r="L155" i="8"/>
  <c r="K155" i="8"/>
  <c r="J155" i="8"/>
  <c r="I155" i="8"/>
  <c r="H155" i="8"/>
  <c r="G155" i="8"/>
  <c r="F155" i="8"/>
  <c r="E155" i="8"/>
  <c r="W154" i="8"/>
  <c r="V154" i="8"/>
  <c r="U154" i="8"/>
  <c r="T154" i="8"/>
  <c r="S154" i="8"/>
  <c r="R154" i="8"/>
  <c r="Q154" i="8"/>
  <c r="P154" i="8"/>
  <c r="O154" i="8"/>
  <c r="N154" i="8"/>
  <c r="M154" i="8"/>
  <c r="L154" i="8"/>
  <c r="K154" i="8"/>
  <c r="J154" i="8"/>
  <c r="I154" i="8"/>
  <c r="H154" i="8"/>
  <c r="G154" i="8"/>
  <c r="F154" i="8"/>
  <c r="E154" i="8"/>
  <c r="W153" i="8"/>
  <c r="V153" i="8"/>
  <c r="U153" i="8"/>
  <c r="T153" i="8"/>
  <c r="S153" i="8"/>
  <c r="R153" i="8"/>
  <c r="Q153" i="8"/>
  <c r="P153" i="8"/>
  <c r="O153" i="8"/>
  <c r="N153" i="8"/>
  <c r="M153" i="8"/>
  <c r="L153" i="8"/>
  <c r="K153" i="8"/>
  <c r="J153" i="8"/>
  <c r="I153" i="8"/>
  <c r="H153" i="8"/>
  <c r="G153" i="8"/>
  <c r="F153" i="8"/>
  <c r="E153" i="8"/>
  <c r="W152" i="8"/>
  <c r="V152" i="8"/>
  <c r="U152" i="8"/>
  <c r="T152" i="8"/>
  <c r="S152" i="8"/>
  <c r="R152" i="8"/>
  <c r="Q152" i="8"/>
  <c r="P152" i="8"/>
  <c r="O152" i="8"/>
  <c r="N152" i="8"/>
  <c r="M152" i="8"/>
  <c r="L152" i="8"/>
  <c r="K152" i="8"/>
  <c r="J152" i="8"/>
  <c r="I152" i="8"/>
  <c r="H152" i="8"/>
  <c r="G152" i="8"/>
  <c r="F152" i="8"/>
  <c r="E152" i="8"/>
  <c r="W151" i="8"/>
  <c r="V151" i="8"/>
  <c r="U151" i="8"/>
  <c r="T151" i="8"/>
  <c r="S151" i="8"/>
  <c r="R151" i="8"/>
  <c r="Q151" i="8"/>
  <c r="P151" i="8"/>
  <c r="O151" i="8"/>
  <c r="N151" i="8"/>
  <c r="M151" i="8"/>
  <c r="L151" i="8"/>
  <c r="K151" i="8"/>
  <c r="J151" i="8"/>
  <c r="I151" i="8"/>
  <c r="H151" i="8"/>
  <c r="G151" i="8"/>
  <c r="F151" i="8"/>
  <c r="E151" i="8"/>
  <c r="W150" i="8"/>
  <c r="V150" i="8"/>
  <c r="U150" i="8"/>
  <c r="T150" i="8"/>
  <c r="S150" i="8"/>
  <c r="R150" i="8"/>
  <c r="Q150" i="8"/>
  <c r="P150" i="8"/>
  <c r="O150" i="8"/>
  <c r="N150" i="8"/>
  <c r="M150" i="8"/>
  <c r="L150" i="8"/>
  <c r="K150" i="8"/>
  <c r="J150" i="8"/>
  <c r="I150" i="8"/>
  <c r="H150" i="8"/>
  <c r="G150" i="8"/>
  <c r="F150" i="8"/>
  <c r="E150" i="8"/>
  <c r="W149" i="8"/>
  <c r="V149" i="8"/>
  <c r="U149" i="8"/>
  <c r="T149" i="8"/>
  <c r="S149" i="8"/>
  <c r="R149" i="8"/>
  <c r="Q149" i="8"/>
  <c r="P149" i="8"/>
  <c r="O149" i="8"/>
  <c r="N149" i="8"/>
  <c r="M149" i="8"/>
  <c r="L149" i="8"/>
  <c r="K149" i="8"/>
  <c r="J149" i="8"/>
  <c r="I149" i="8"/>
  <c r="H149" i="8"/>
  <c r="G149" i="8"/>
  <c r="F149" i="8"/>
  <c r="E149" i="8"/>
  <c r="W148" i="8"/>
  <c r="V148" i="8"/>
  <c r="U148" i="8"/>
  <c r="T148" i="8"/>
  <c r="S148" i="8"/>
  <c r="R148" i="8"/>
  <c r="Q148" i="8"/>
  <c r="P148" i="8"/>
  <c r="O148" i="8"/>
  <c r="N148" i="8"/>
  <c r="M148" i="8"/>
  <c r="L148" i="8"/>
  <c r="K148" i="8"/>
  <c r="J148" i="8"/>
  <c r="I148" i="8"/>
  <c r="H148" i="8"/>
  <c r="G148" i="8"/>
  <c r="F148" i="8"/>
  <c r="E148" i="8"/>
  <c r="W147" i="8"/>
  <c r="V147" i="8"/>
  <c r="U147" i="8"/>
  <c r="T147" i="8"/>
  <c r="S147" i="8"/>
  <c r="R147" i="8"/>
  <c r="Q147" i="8"/>
  <c r="P147" i="8"/>
  <c r="O147" i="8"/>
  <c r="N147" i="8"/>
  <c r="M147" i="8"/>
  <c r="L147" i="8"/>
  <c r="K147" i="8"/>
  <c r="J147" i="8"/>
  <c r="I147" i="8"/>
  <c r="H147" i="8"/>
  <c r="G147" i="8"/>
  <c r="F147" i="8"/>
  <c r="E147" i="8"/>
  <c r="W146" i="8"/>
  <c r="V146" i="8"/>
  <c r="U146" i="8"/>
  <c r="T146" i="8"/>
  <c r="S146" i="8"/>
  <c r="R146" i="8"/>
  <c r="Q146" i="8"/>
  <c r="P146" i="8"/>
  <c r="O146" i="8"/>
  <c r="N146" i="8"/>
  <c r="M146" i="8"/>
  <c r="L146" i="8"/>
  <c r="K146" i="8"/>
  <c r="J146" i="8"/>
  <c r="I146" i="8"/>
  <c r="H146" i="8"/>
  <c r="G146" i="8"/>
  <c r="F146" i="8"/>
  <c r="E146" i="8"/>
  <c r="W145" i="8"/>
  <c r="V145" i="8"/>
  <c r="U145" i="8"/>
  <c r="T145" i="8"/>
  <c r="S145" i="8"/>
  <c r="R145" i="8"/>
  <c r="Q145" i="8"/>
  <c r="P145" i="8"/>
  <c r="O145" i="8"/>
  <c r="N145" i="8"/>
  <c r="M145" i="8"/>
  <c r="L145" i="8"/>
  <c r="K145" i="8"/>
  <c r="J145" i="8"/>
  <c r="I145" i="8"/>
  <c r="H145" i="8"/>
  <c r="G145" i="8"/>
  <c r="F145" i="8"/>
  <c r="E145" i="8"/>
  <c r="W144" i="8"/>
  <c r="V144" i="8"/>
  <c r="U144" i="8"/>
  <c r="T144" i="8"/>
  <c r="S144" i="8"/>
  <c r="R144" i="8"/>
  <c r="Q144" i="8"/>
  <c r="P144" i="8"/>
  <c r="O144" i="8"/>
  <c r="N144" i="8"/>
  <c r="M144" i="8"/>
  <c r="L144" i="8"/>
  <c r="K144" i="8"/>
  <c r="J144" i="8"/>
  <c r="I144" i="8"/>
  <c r="H144" i="8"/>
  <c r="G144" i="8"/>
  <c r="F144" i="8"/>
  <c r="E144" i="8"/>
  <c r="W143" i="8"/>
  <c r="V143" i="8"/>
  <c r="U143" i="8"/>
  <c r="T143" i="8"/>
  <c r="S143" i="8"/>
  <c r="R143" i="8"/>
  <c r="Q143" i="8"/>
  <c r="P143" i="8"/>
  <c r="O143" i="8"/>
  <c r="N143" i="8"/>
  <c r="M143" i="8"/>
  <c r="L143" i="8"/>
  <c r="K143" i="8"/>
  <c r="J143" i="8"/>
  <c r="I143" i="8"/>
  <c r="H143" i="8"/>
  <c r="G143" i="8"/>
  <c r="F143" i="8"/>
  <c r="E143" i="8"/>
  <c r="W142" i="8"/>
  <c r="V142" i="8"/>
  <c r="U142" i="8"/>
  <c r="T142" i="8"/>
  <c r="S142" i="8"/>
  <c r="R142" i="8"/>
  <c r="Q142" i="8"/>
  <c r="P142" i="8"/>
  <c r="O142" i="8"/>
  <c r="N142" i="8"/>
  <c r="M142" i="8"/>
  <c r="L142" i="8"/>
  <c r="K142" i="8"/>
  <c r="J142" i="8"/>
  <c r="I142" i="8"/>
  <c r="H142" i="8"/>
  <c r="G142" i="8"/>
  <c r="F142" i="8"/>
  <c r="E142" i="8"/>
  <c r="W141" i="8"/>
  <c r="V141" i="8"/>
  <c r="U141" i="8"/>
  <c r="T141" i="8"/>
  <c r="S141" i="8"/>
  <c r="R141" i="8"/>
  <c r="Q141" i="8"/>
  <c r="P141" i="8"/>
  <c r="O141" i="8"/>
  <c r="N141" i="8"/>
  <c r="M141" i="8"/>
  <c r="L141" i="8"/>
  <c r="K141" i="8"/>
  <c r="J141" i="8"/>
  <c r="I141" i="8"/>
  <c r="H141" i="8"/>
  <c r="G141" i="8"/>
  <c r="F141" i="8"/>
  <c r="E141" i="8"/>
  <c r="W140" i="8"/>
  <c r="V140" i="8"/>
  <c r="U140" i="8"/>
  <c r="T140" i="8"/>
  <c r="S140" i="8"/>
  <c r="R140" i="8"/>
  <c r="Q140" i="8"/>
  <c r="P140" i="8"/>
  <c r="O140" i="8"/>
  <c r="N140" i="8"/>
  <c r="M140" i="8"/>
  <c r="L140" i="8"/>
  <c r="K140" i="8"/>
  <c r="J140" i="8"/>
  <c r="I140" i="8"/>
  <c r="H140" i="8"/>
  <c r="G140" i="8"/>
  <c r="F140" i="8"/>
  <c r="E140" i="8"/>
  <c r="W139" i="8"/>
  <c r="V139" i="8"/>
  <c r="U139" i="8"/>
  <c r="T139" i="8"/>
  <c r="S139" i="8"/>
  <c r="R139" i="8"/>
  <c r="Q139" i="8"/>
  <c r="P139" i="8"/>
  <c r="O139" i="8"/>
  <c r="N139" i="8"/>
  <c r="M139" i="8"/>
  <c r="L139" i="8"/>
  <c r="K139" i="8"/>
  <c r="J139" i="8"/>
  <c r="I139" i="8"/>
  <c r="H139" i="8"/>
  <c r="G139" i="8"/>
  <c r="F139" i="8"/>
  <c r="E139" i="8"/>
  <c r="W138" i="8"/>
  <c r="V138" i="8"/>
  <c r="U138" i="8"/>
  <c r="T138" i="8"/>
  <c r="S138" i="8"/>
  <c r="R138" i="8"/>
  <c r="Q138" i="8"/>
  <c r="P138" i="8"/>
  <c r="O138" i="8"/>
  <c r="N138" i="8"/>
  <c r="M138" i="8"/>
  <c r="L138" i="8"/>
  <c r="K138" i="8"/>
  <c r="J138" i="8"/>
  <c r="I138" i="8"/>
  <c r="H138" i="8"/>
  <c r="G138" i="8"/>
  <c r="F138" i="8"/>
  <c r="E138" i="8"/>
  <c r="W137" i="8"/>
  <c r="V137" i="8"/>
  <c r="U137" i="8"/>
  <c r="T137" i="8"/>
  <c r="S137" i="8"/>
  <c r="R137" i="8"/>
  <c r="Q137" i="8"/>
  <c r="P137" i="8"/>
  <c r="O137" i="8"/>
  <c r="N137" i="8"/>
  <c r="M137" i="8"/>
  <c r="L137" i="8"/>
  <c r="K137" i="8"/>
  <c r="J137" i="8"/>
  <c r="I137" i="8"/>
  <c r="H137" i="8"/>
  <c r="G137" i="8"/>
  <c r="F137" i="8"/>
  <c r="E137" i="8"/>
  <c r="W136" i="8"/>
  <c r="V136" i="8"/>
  <c r="U136" i="8"/>
  <c r="T136" i="8"/>
  <c r="S136" i="8"/>
  <c r="R136" i="8"/>
  <c r="Q136" i="8"/>
  <c r="P136" i="8"/>
  <c r="O136" i="8"/>
  <c r="N136" i="8"/>
  <c r="M136" i="8"/>
  <c r="L136" i="8"/>
  <c r="K136" i="8"/>
  <c r="J136" i="8"/>
  <c r="I136" i="8"/>
  <c r="H136" i="8"/>
  <c r="G136" i="8"/>
  <c r="F136" i="8"/>
  <c r="E136" i="8"/>
  <c r="W135" i="8"/>
  <c r="V135" i="8"/>
  <c r="U135" i="8"/>
  <c r="T135" i="8"/>
  <c r="S135" i="8"/>
  <c r="R135" i="8"/>
  <c r="Q135" i="8"/>
  <c r="P135" i="8"/>
  <c r="O135" i="8"/>
  <c r="N135" i="8"/>
  <c r="M135" i="8"/>
  <c r="L135" i="8"/>
  <c r="K135" i="8"/>
  <c r="J135" i="8"/>
  <c r="I135" i="8"/>
  <c r="H135" i="8"/>
  <c r="G135" i="8"/>
  <c r="F135" i="8"/>
  <c r="E135" i="8"/>
  <c r="W134" i="8"/>
  <c r="V134" i="8"/>
  <c r="U134" i="8"/>
  <c r="T134" i="8"/>
  <c r="S134" i="8"/>
  <c r="R134" i="8"/>
  <c r="Q134" i="8"/>
  <c r="P134" i="8"/>
  <c r="O134" i="8"/>
  <c r="N134" i="8"/>
  <c r="M134" i="8"/>
  <c r="L134" i="8"/>
  <c r="K134" i="8"/>
  <c r="J134" i="8"/>
  <c r="I134" i="8"/>
  <c r="H134" i="8"/>
  <c r="G134" i="8"/>
  <c r="F134" i="8"/>
  <c r="E134" i="8"/>
  <c r="W133" i="8"/>
  <c r="V133" i="8"/>
  <c r="U133" i="8"/>
  <c r="T133" i="8"/>
  <c r="S133" i="8"/>
  <c r="R133" i="8"/>
  <c r="Q133" i="8"/>
  <c r="P133" i="8"/>
  <c r="O133" i="8"/>
  <c r="N133" i="8"/>
  <c r="M133" i="8"/>
  <c r="L133" i="8"/>
  <c r="K133" i="8"/>
  <c r="J133" i="8"/>
  <c r="I133" i="8"/>
  <c r="H133" i="8"/>
  <c r="G133" i="8"/>
  <c r="F133" i="8"/>
  <c r="E133" i="8"/>
  <c r="W132" i="8"/>
  <c r="V132" i="8"/>
  <c r="U132" i="8"/>
  <c r="T132" i="8"/>
  <c r="S132" i="8"/>
  <c r="R132" i="8"/>
  <c r="Q132" i="8"/>
  <c r="P132" i="8"/>
  <c r="O132" i="8"/>
  <c r="N132" i="8"/>
  <c r="M132" i="8"/>
  <c r="L132" i="8"/>
  <c r="K132" i="8"/>
  <c r="J132" i="8"/>
  <c r="I132" i="8"/>
  <c r="H132" i="8"/>
  <c r="G132" i="8"/>
  <c r="F132" i="8"/>
  <c r="E132" i="8"/>
  <c r="W131" i="8"/>
  <c r="V131" i="8"/>
  <c r="U131" i="8"/>
  <c r="T131" i="8"/>
  <c r="S131" i="8"/>
  <c r="R131" i="8"/>
  <c r="Q131" i="8"/>
  <c r="P131" i="8"/>
  <c r="O131" i="8"/>
  <c r="N131" i="8"/>
  <c r="M131" i="8"/>
  <c r="L131" i="8"/>
  <c r="K131" i="8"/>
  <c r="J131" i="8"/>
  <c r="I131" i="8"/>
  <c r="H131" i="8"/>
  <c r="G131" i="8"/>
  <c r="F131" i="8"/>
  <c r="E131" i="8"/>
  <c r="W130" i="8"/>
  <c r="V130" i="8"/>
  <c r="U130" i="8"/>
  <c r="T130" i="8"/>
  <c r="S130" i="8"/>
  <c r="R130" i="8"/>
  <c r="Q130" i="8"/>
  <c r="P130" i="8"/>
  <c r="O130" i="8"/>
  <c r="N130" i="8"/>
  <c r="M130" i="8"/>
  <c r="L130" i="8"/>
  <c r="K130" i="8"/>
  <c r="J130" i="8"/>
  <c r="I130" i="8"/>
  <c r="H130" i="8"/>
  <c r="G130" i="8"/>
  <c r="F130" i="8"/>
  <c r="E130" i="8"/>
  <c r="W129" i="8"/>
  <c r="V129" i="8"/>
  <c r="U129" i="8"/>
  <c r="T129" i="8"/>
  <c r="S129" i="8"/>
  <c r="R129" i="8"/>
  <c r="Q129" i="8"/>
  <c r="P129" i="8"/>
  <c r="O129" i="8"/>
  <c r="N129" i="8"/>
  <c r="M129" i="8"/>
  <c r="L129" i="8"/>
  <c r="K129" i="8"/>
  <c r="J129" i="8"/>
  <c r="I129" i="8"/>
  <c r="H129" i="8"/>
  <c r="G129" i="8"/>
  <c r="F129" i="8"/>
  <c r="E129" i="8"/>
  <c r="W128" i="8"/>
  <c r="V128" i="8"/>
  <c r="U128" i="8"/>
  <c r="T128" i="8"/>
  <c r="S128" i="8"/>
  <c r="R128" i="8"/>
  <c r="Q128" i="8"/>
  <c r="P128" i="8"/>
  <c r="O128" i="8"/>
  <c r="N128" i="8"/>
  <c r="M128" i="8"/>
  <c r="L128" i="8"/>
  <c r="K128" i="8"/>
  <c r="J128" i="8"/>
  <c r="I128" i="8"/>
  <c r="H128" i="8"/>
  <c r="G128" i="8"/>
  <c r="F128" i="8"/>
  <c r="E128" i="8"/>
  <c r="W127" i="8"/>
  <c r="V127" i="8"/>
  <c r="U127" i="8"/>
  <c r="T127" i="8"/>
  <c r="S127" i="8"/>
  <c r="R127" i="8"/>
  <c r="Q127" i="8"/>
  <c r="P127" i="8"/>
  <c r="O127" i="8"/>
  <c r="N127" i="8"/>
  <c r="M127" i="8"/>
  <c r="L127" i="8"/>
  <c r="K127" i="8"/>
  <c r="J127" i="8"/>
  <c r="I127" i="8"/>
  <c r="H127" i="8"/>
  <c r="G127" i="8"/>
  <c r="F127" i="8"/>
  <c r="E127" i="8"/>
  <c r="W126" i="8"/>
  <c r="V126" i="8"/>
  <c r="U126" i="8"/>
  <c r="T126" i="8"/>
  <c r="S126" i="8"/>
  <c r="R126" i="8"/>
  <c r="Q126" i="8"/>
  <c r="P126" i="8"/>
  <c r="O126" i="8"/>
  <c r="N126" i="8"/>
  <c r="M126" i="8"/>
  <c r="L126" i="8"/>
  <c r="K126" i="8"/>
  <c r="J126" i="8"/>
  <c r="I126" i="8"/>
  <c r="H126" i="8"/>
  <c r="G126" i="8"/>
  <c r="F126" i="8"/>
  <c r="E126" i="8"/>
  <c r="W125" i="8"/>
  <c r="V125" i="8"/>
  <c r="U125" i="8"/>
  <c r="T125" i="8"/>
  <c r="S125" i="8"/>
  <c r="R125" i="8"/>
  <c r="Q125" i="8"/>
  <c r="P125" i="8"/>
  <c r="O125" i="8"/>
  <c r="N125" i="8"/>
  <c r="M125" i="8"/>
  <c r="L125" i="8"/>
  <c r="K125" i="8"/>
  <c r="J125" i="8"/>
  <c r="I125" i="8"/>
  <c r="H125" i="8"/>
  <c r="G125" i="8"/>
  <c r="F125" i="8"/>
  <c r="E125" i="8"/>
  <c r="W124" i="8"/>
  <c r="V124" i="8"/>
  <c r="U124" i="8"/>
  <c r="T124" i="8"/>
  <c r="S124" i="8"/>
  <c r="R124" i="8"/>
  <c r="Q124" i="8"/>
  <c r="P124" i="8"/>
  <c r="O124" i="8"/>
  <c r="N124" i="8"/>
  <c r="M124" i="8"/>
  <c r="L124" i="8"/>
  <c r="K124" i="8"/>
  <c r="J124" i="8"/>
  <c r="I124" i="8"/>
  <c r="H124" i="8"/>
  <c r="G124" i="8"/>
  <c r="F124" i="8"/>
  <c r="E124" i="8"/>
  <c r="W123" i="8"/>
  <c r="V123" i="8"/>
  <c r="U123" i="8"/>
  <c r="T123" i="8"/>
  <c r="S123" i="8"/>
  <c r="R123" i="8"/>
  <c r="Q123" i="8"/>
  <c r="P123" i="8"/>
  <c r="O123" i="8"/>
  <c r="N123" i="8"/>
  <c r="M123" i="8"/>
  <c r="L123" i="8"/>
  <c r="K123" i="8"/>
  <c r="J123" i="8"/>
  <c r="I123" i="8"/>
  <c r="H123" i="8"/>
  <c r="G123" i="8"/>
  <c r="F123" i="8"/>
  <c r="E123" i="8"/>
  <c r="W122" i="8"/>
  <c r="V122" i="8"/>
  <c r="U122" i="8"/>
  <c r="T122" i="8"/>
  <c r="S122" i="8"/>
  <c r="R122" i="8"/>
  <c r="Q122" i="8"/>
  <c r="P122" i="8"/>
  <c r="O122" i="8"/>
  <c r="N122" i="8"/>
  <c r="M122" i="8"/>
  <c r="L122" i="8"/>
  <c r="K122" i="8"/>
  <c r="J122" i="8"/>
  <c r="I122" i="8"/>
  <c r="H122" i="8"/>
  <c r="G122" i="8"/>
  <c r="F122" i="8"/>
  <c r="E122" i="8"/>
  <c r="W121" i="8"/>
  <c r="V121" i="8"/>
  <c r="U121" i="8"/>
  <c r="T121" i="8"/>
  <c r="S121" i="8"/>
  <c r="R121" i="8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W120" i="8"/>
  <c r="V120" i="8"/>
  <c r="U120" i="8"/>
  <c r="T120" i="8"/>
  <c r="S120" i="8"/>
  <c r="R120" i="8"/>
  <c r="Q120" i="8"/>
  <c r="P120" i="8"/>
  <c r="O120" i="8"/>
  <c r="N120" i="8"/>
  <c r="M120" i="8"/>
  <c r="L120" i="8"/>
  <c r="K120" i="8"/>
  <c r="J120" i="8"/>
  <c r="I120" i="8"/>
  <c r="H120" i="8"/>
  <c r="G120" i="8"/>
  <c r="F120" i="8"/>
  <c r="E120" i="8"/>
  <c r="W119" i="8"/>
  <c r="V119" i="8"/>
  <c r="U119" i="8"/>
  <c r="T119" i="8"/>
  <c r="S119" i="8"/>
  <c r="R119" i="8"/>
  <c r="Q119" i="8"/>
  <c r="P119" i="8"/>
  <c r="O119" i="8"/>
  <c r="N119" i="8"/>
  <c r="M119" i="8"/>
  <c r="L119" i="8"/>
  <c r="K119" i="8"/>
  <c r="J119" i="8"/>
  <c r="I119" i="8"/>
  <c r="H119" i="8"/>
  <c r="G119" i="8"/>
  <c r="F119" i="8"/>
  <c r="E119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W68" i="8"/>
  <c r="V68" i="8"/>
  <c r="U68" i="8"/>
  <c r="T68" i="8"/>
  <c r="S68" i="8"/>
  <c r="R68" i="8"/>
  <c r="Q68" i="8"/>
  <c r="P68" i="8"/>
  <c r="O68" i="8"/>
  <c r="N68" i="8"/>
  <c r="M68" i="8"/>
  <c r="L68" i="8"/>
  <c r="K68" i="8"/>
  <c r="J68" i="8"/>
  <c r="I68" i="8"/>
  <c r="H68" i="8"/>
  <c r="G68" i="8"/>
  <c r="F68" i="8"/>
  <c r="E68" i="8"/>
  <c r="W67" i="8"/>
  <c r="V67" i="8"/>
  <c r="U67" i="8"/>
  <c r="T67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W66" i="8"/>
  <c r="V66" i="8"/>
  <c r="U66" i="8"/>
  <c r="T66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W65" i="8"/>
  <c r="V65" i="8"/>
  <c r="U65" i="8"/>
  <c r="T65" i="8"/>
  <c r="S65" i="8"/>
  <c r="R65" i="8"/>
  <c r="Q65" i="8"/>
  <c r="P65" i="8"/>
  <c r="O65" i="8"/>
  <c r="N65" i="8"/>
  <c r="M65" i="8"/>
  <c r="L65" i="8"/>
  <c r="K65" i="8"/>
  <c r="J65" i="8"/>
  <c r="I65" i="8"/>
  <c r="H65" i="8"/>
  <c r="G65" i="8"/>
  <c r="F65" i="8"/>
  <c r="E65" i="8"/>
  <c r="W64" i="8"/>
  <c r="V64" i="8"/>
  <c r="U64" i="8"/>
  <c r="T64" i="8"/>
  <c r="S64" i="8"/>
  <c r="R64" i="8"/>
  <c r="Q64" i="8"/>
  <c r="P64" i="8"/>
  <c r="O64" i="8"/>
  <c r="N64" i="8"/>
  <c r="M64" i="8"/>
  <c r="L64" i="8"/>
  <c r="K64" i="8"/>
  <c r="J64" i="8"/>
  <c r="I64" i="8"/>
  <c r="H64" i="8"/>
  <c r="G64" i="8"/>
  <c r="F64" i="8"/>
  <c r="E64" i="8"/>
  <c r="W63" i="8"/>
  <c r="V63" i="8"/>
  <c r="U63" i="8"/>
  <c r="T63" i="8"/>
  <c r="S63" i="8"/>
  <c r="R63" i="8"/>
  <c r="Q63" i="8"/>
  <c r="P63" i="8"/>
  <c r="O63" i="8"/>
  <c r="N63" i="8"/>
  <c r="M63" i="8"/>
  <c r="L63" i="8"/>
  <c r="K63" i="8"/>
  <c r="J63" i="8"/>
  <c r="I63" i="8"/>
  <c r="H63" i="8"/>
  <c r="G63" i="8"/>
  <c r="F63" i="8"/>
  <c r="E63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F62" i="8"/>
  <c r="E62" i="8"/>
  <c r="W61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G61" i="8"/>
  <c r="F61" i="8"/>
  <c r="E61" i="8"/>
  <c r="W60" i="8"/>
  <c r="V60" i="8"/>
  <c r="U60" i="8"/>
  <c r="T60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W59" i="8"/>
  <c r="V59" i="8"/>
  <c r="U59" i="8"/>
  <c r="T59" i="8"/>
  <c r="S59" i="8"/>
  <c r="R59" i="8"/>
  <c r="Q59" i="8"/>
  <c r="P59" i="8"/>
  <c r="O59" i="8"/>
  <c r="N59" i="8"/>
  <c r="M59" i="8"/>
  <c r="L59" i="8"/>
  <c r="K59" i="8"/>
  <c r="J59" i="8"/>
  <c r="I59" i="8"/>
  <c r="H59" i="8"/>
  <c r="G59" i="8"/>
  <c r="F59" i="8"/>
  <c r="E59" i="8"/>
  <c r="W58" i="8"/>
  <c r="V58" i="8"/>
  <c r="U58" i="8"/>
  <c r="T58" i="8"/>
  <c r="S58" i="8"/>
  <c r="R58" i="8"/>
  <c r="Q58" i="8"/>
  <c r="P58" i="8"/>
  <c r="O58" i="8"/>
  <c r="N58" i="8"/>
  <c r="M58" i="8"/>
  <c r="L58" i="8"/>
  <c r="K58" i="8"/>
  <c r="J58" i="8"/>
  <c r="I58" i="8"/>
  <c r="H58" i="8"/>
  <c r="G58" i="8"/>
  <c r="F58" i="8"/>
  <c r="E58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W54" i="8"/>
  <c r="V54" i="8"/>
  <c r="U54" i="8"/>
  <c r="T54" i="8"/>
  <c r="S54" i="8"/>
  <c r="R54" i="8"/>
  <c r="Q54" i="8"/>
  <c r="P54" i="8"/>
  <c r="O54" i="8"/>
  <c r="N54" i="8"/>
  <c r="M54" i="8"/>
  <c r="L54" i="8"/>
  <c r="K54" i="8"/>
  <c r="J54" i="8"/>
  <c r="I54" i="8"/>
  <c r="H54" i="8"/>
  <c r="G54" i="8"/>
  <c r="F54" i="8"/>
  <c r="E54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W9" i="8"/>
  <c r="V9" i="8"/>
  <c r="U9" i="8"/>
  <c r="T9" i="8"/>
  <c r="S9" i="8"/>
  <c r="R9" i="8"/>
  <c r="Q9" i="8"/>
  <c r="P9" i="8"/>
  <c r="O9" i="8"/>
  <c r="N9" i="8"/>
  <c r="M9" i="8"/>
  <c r="L9" i="8"/>
  <c r="K9" i="8"/>
  <c r="J9" i="8"/>
  <c r="I9" i="8"/>
  <c r="H9" i="8"/>
  <c r="G9" i="8"/>
  <c r="F9" i="8"/>
  <c r="E9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E62" i="10" l="1"/>
  <c r="E6" i="10"/>
  <c r="E68" i="10"/>
  <c r="E98" i="10"/>
  <c r="E91" i="10"/>
  <c r="E18" i="10"/>
  <c r="E20" i="10"/>
  <c r="E13" i="10"/>
  <c r="E122" i="10"/>
  <c r="E108" i="10"/>
  <c r="E57" i="10"/>
  <c r="E84" i="10"/>
  <c r="E100" i="10"/>
  <c r="E60" i="10"/>
  <c r="E50" i="10"/>
  <c r="E48" i="10"/>
  <c r="E69" i="10"/>
  <c r="E88" i="10"/>
  <c r="E40" i="10"/>
  <c r="E121" i="10"/>
  <c r="E39" i="10"/>
  <c r="E97" i="10"/>
  <c r="E36" i="10"/>
  <c r="E37" i="10"/>
  <c r="E112" i="10"/>
  <c r="E103" i="10"/>
  <c r="E83" i="10"/>
  <c r="E80" i="10"/>
  <c r="E110" i="10"/>
  <c r="E26" i="10"/>
  <c r="E25" i="10"/>
  <c r="E74" i="10"/>
  <c r="E19" i="10"/>
  <c r="E119" i="10"/>
  <c r="E81" i="10"/>
  <c r="E30" i="10"/>
  <c r="E24" i="10"/>
  <c r="E71" i="10"/>
  <c r="E107" i="10"/>
  <c r="E64" i="10"/>
  <c r="E5" i="10"/>
  <c r="E104" i="10"/>
  <c r="E87" i="10"/>
  <c r="E9" i="10"/>
  <c r="E109" i="10"/>
  <c r="E111" i="10"/>
  <c r="E82" i="10"/>
  <c r="E14" i="10"/>
  <c r="E195" i="10"/>
  <c r="E93" i="10"/>
  <c r="E92" i="10"/>
  <c r="E58" i="10"/>
  <c r="E54" i="10"/>
  <c r="E65" i="10"/>
  <c r="E90" i="10"/>
  <c r="E49" i="10"/>
  <c r="E51" i="10"/>
  <c r="E52" i="10"/>
  <c r="E44" i="10"/>
  <c r="E38" i="10"/>
  <c r="E76" i="10"/>
  <c r="E61" i="10"/>
  <c r="E21" i="10"/>
  <c r="E8" i="10"/>
  <c r="E66" i="10"/>
  <c r="E28" i="10"/>
  <c r="E123" i="10"/>
  <c r="E35" i="10"/>
  <c r="E34" i="10"/>
  <c r="E116" i="10"/>
  <c r="E7" i="10"/>
  <c r="E4" i="10"/>
  <c r="E114" i="10"/>
  <c r="E11" i="10"/>
  <c r="E86" i="10"/>
  <c r="E75" i="10"/>
  <c r="E47" i="10"/>
  <c r="E12" i="10"/>
  <c r="E23" i="10"/>
  <c r="E113" i="10"/>
  <c r="E72" i="10"/>
  <c r="E118" i="10"/>
  <c r="E120" i="10"/>
  <c r="E56" i="10"/>
  <c r="E70" i="10"/>
  <c r="E89" i="10"/>
  <c r="E95" i="10"/>
  <c r="E67" i="10"/>
  <c r="E96" i="10"/>
  <c r="E27" i="10"/>
  <c r="E43" i="10"/>
  <c r="E41" i="10"/>
  <c r="E99" i="10"/>
  <c r="E32" i="10"/>
  <c r="E94" i="10"/>
  <c r="E78" i="10"/>
  <c r="E79" i="10"/>
  <c r="E73" i="10"/>
  <c r="E196" i="10"/>
  <c r="E3" i="10"/>
  <c r="E2" i="10"/>
  <c r="E10" i="10"/>
  <c r="E102" i="10"/>
  <c r="E17" i="10"/>
  <c r="E16" i="10"/>
  <c r="E106" i="10"/>
  <c r="E45" i="10"/>
  <c r="E59" i="10"/>
  <c r="E63" i="10"/>
  <c r="E55" i="10"/>
  <c r="E53" i="10"/>
  <c r="E15" i="10"/>
  <c r="E46" i="10"/>
  <c r="E101" i="10"/>
  <c r="E42" i="10"/>
  <c r="E33" i="10"/>
  <c r="E85" i="10"/>
  <c r="E31" i="10"/>
  <c r="E29" i="10"/>
  <c r="E105" i="10"/>
  <c r="E22" i="10"/>
  <c r="E77" i="10"/>
  <c r="E115" i="10"/>
  <c r="I63" i="10" l="1"/>
  <c r="I109" i="10"/>
  <c r="I115" i="10"/>
  <c r="J115" i="10" s="1"/>
  <c r="I88" i="10"/>
  <c r="J88" i="10" s="1"/>
  <c r="I123" i="10"/>
  <c r="I100" i="10"/>
  <c r="I106" i="10"/>
  <c r="J106" i="10" s="1"/>
  <c r="I104" i="10"/>
  <c r="I108" i="10"/>
  <c r="I79" i="10"/>
  <c r="I114" i="10"/>
  <c r="I119" i="10"/>
  <c r="I78" i="10"/>
  <c r="I62" i="10"/>
  <c r="I99" i="10"/>
  <c r="I71" i="10"/>
  <c r="I121" i="10"/>
  <c r="I69" i="10"/>
  <c r="I196" i="10"/>
  <c r="I86" i="10"/>
  <c r="I87" i="10"/>
  <c r="J87" i="10" s="1"/>
  <c r="I84" i="10"/>
  <c r="I118" i="10"/>
  <c r="I81" i="10"/>
  <c r="I122" i="10"/>
  <c r="I72" i="10"/>
  <c r="I98" i="10"/>
  <c r="I113" i="10"/>
  <c r="I80" i="10"/>
  <c r="I68" i="10"/>
  <c r="I102" i="10"/>
  <c r="I94" i="10"/>
  <c r="I95" i="10"/>
  <c r="I90" i="10"/>
  <c r="I82" i="10"/>
  <c r="I64" i="10"/>
  <c r="I110" i="10"/>
  <c r="I83" i="10"/>
  <c r="I117" i="10"/>
  <c r="J117" i="10" s="1"/>
  <c r="I70" i="10"/>
  <c r="I76" i="10"/>
  <c r="I112" i="10"/>
  <c r="I75" i="10"/>
  <c r="I77" i="10"/>
  <c r="I120" i="10"/>
  <c r="I92" i="10"/>
  <c r="I101" i="10"/>
  <c r="I73" i="10"/>
  <c r="I93" i="10"/>
  <c r="I105" i="10"/>
  <c r="I96" i="10"/>
  <c r="I66" i="10"/>
  <c r="J66" i="10" s="1"/>
  <c r="I195" i="10"/>
  <c r="I91" i="10"/>
  <c r="I67" i="10"/>
  <c r="I85" i="10"/>
  <c r="I89" i="10"/>
  <c r="I116" i="10"/>
  <c r="I65" i="10"/>
  <c r="I111" i="10"/>
  <c r="I107" i="10"/>
  <c r="I74" i="10"/>
  <c r="I97" i="10"/>
  <c r="I103" i="10"/>
  <c r="J61" i="10" l="1"/>
</calcChain>
</file>

<file path=xl/sharedStrings.xml><?xml version="1.0" encoding="utf-8"?>
<sst xmlns="http://schemas.openxmlformats.org/spreadsheetml/2006/main" count="5887" uniqueCount="525">
  <si>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</si>
  <si>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</si>
  <si>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</si>
  <si>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</si>
  <si>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</si>
  <si>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</si>
  <si>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</si>
  <si>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</si>
  <si>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</si>
  <si>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</si>
  <si>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</si>
  <si>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</si>
  <si>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</si>
  <si>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</si>
  <si>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</si>
  <si>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</si>
  <si>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</si>
  <si>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</si>
  <si>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</si>
  <si>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 (Plurinational State of)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</si>
  <si>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</si>
  <si>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</si>
  <si>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</si>
  <si>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</si>
  <si>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</si>
  <si>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</si>
  <si>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</si>
  <si>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</si>
  <si>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</si>
  <si>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</si>
  <si>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</si>
  <si>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</si>
  <si>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</si>
  <si>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</si>
  <si>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</si>
  <si>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</si>
  <si>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</si>
  <si>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</si>
  <si>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</si>
  <si>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Côte d'Ivoire</t>
  </si>
  <si>
    <t>Croatia</t>
  </si>
  <si>
    <t>Cuba</t>
  </si>
  <si>
    <t>Cyprus</t>
  </si>
  <si>
    <t>Denmark</t>
  </si>
  <si>
    <t>Djibouti</t>
  </si>
  <si>
    <t>Dominica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</si>
  <si>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</si>
  <si>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</si>
  <si>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</si>
  <si>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</si>
  <si>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</si>
  <si>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</si>
  <si>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</si>
  <si>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</si>
  <si>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</si>
  <si>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</si>
  <si>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</si>
  <si>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</si>
  <si>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</si>
  <si>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</si>
  <si>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</si>
  <si>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</si>
  <si>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</si>
  <si>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</si>
  <si>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</si>
  <si>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</si>
  <si>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</si>
  <si>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</si>
  <si>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</si>
  <si>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</si>
  <si>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</si>
  <si>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</si>
  <si>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</si>
  <si>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</si>
  <si>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</si>
  <si>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</si>
  <si>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</si>
  <si>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</si>
  <si>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</si>
  <si>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</si>
  <si>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</si>
  <si>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</si>
  <si>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</si>
  <si>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</si>
  <si>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</si>
  <si>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</si>
  <si>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</si>
  <si>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Latvia</t>
  </si>
  <si>
    <t>Lebanon</t>
  </si>
  <si>
    <t>Lesotho</t>
  </si>
  <si>
    <t>Liberia</t>
  </si>
  <si>
    <t>Libya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</si>
  <si>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</si>
  <si>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</si>
  <si>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</si>
  <si>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</si>
  <si>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</si>
  <si>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</si>
  <si>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</si>
  <si>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</si>
  <si>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</si>
  <si>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</si>
  <si>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</si>
  <si>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</si>
  <si>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</si>
  <si>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</si>
  <si>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</si>
  <si>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</si>
  <si>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</si>
  <si>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</si>
  <si>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</si>
  <si>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</si>
  <si>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</si>
  <si>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 (Kingdom of the)</t>
  </si>
  <si>
    <t>New Zealand</t>
  </si>
  <si>
    <t>Nicaragua</t>
  </si>
  <si>
    <t>Nigeria</t>
  </si>
  <si>
    <t>Niue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</si>
  <si>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</si>
  <si>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</si>
  <si>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</si>
  <si>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</si>
  <si>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</si>
  <si>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</si>
  <si>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</si>
  <si>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</si>
  <si>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</si>
  <si>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Poland</t>
  </si>
  <si>
    <t>Portugal</t>
  </si>
  <si>
    <t>Qatar</t>
  </si>
  <si>
    <t>Romania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</si>
  <si>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</si>
  <si>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</si>
  <si>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</si>
  <si>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</si>
  <si>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</si>
  <si>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</si>
  <si>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</si>
  <si>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</si>
  <si>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</si>
  <si>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</si>
  <si>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</si>
  <si>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</si>
  <si>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</si>
  <si>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</si>
  <si>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</si>
  <si>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</si>
  <si>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</si>
  <si>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</si>
  <si>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</si>
  <si>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</si>
  <si>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</si>
  <si>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Suriname</t>
  </si>
  <si>
    <t>Sweden</t>
  </si>
  <si>
    <t>Switzerland</t>
  </si>
  <si>
    <t>Tajikistan</t>
  </si>
  <si>
    <t>Thailand</t>
  </si>
  <si>
    <t>Timor-Leste</t>
  </si>
  <si>
    <t>Togo</t>
  </si>
  <si>
    <t>Tonga</t>
  </si>
  <si>
    <t>Trinidad and Tobago</t>
  </si>
  <si>
    <t>Tunisia</t>
  </si>
  <si>
    <t>Türkiye</t>
  </si>
  <si>
    <t>Turkmenistan</t>
  </si>
  <si>
    <t>Tuvalu</t>
  </si>
  <si>
    <t>Uganda</t>
  </si>
  <si>
    <t>Ukraine</t>
  </si>
  <si>
    <t>United Republic of Tanzania</t>
  </si>
  <si>
    <t>Uruguay</t>
  </si>
  <si>
    <t>Uzbekistan</t>
  </si>
  <si>
    <t>Vanuatu</t>
  </si>
  <si>
    <t>Venezuela (Bolivarian Republic of)</t>
  </si>
  <si>
    <t>Viet Nam</t>
  </si>
  <si>
    <t>Yemen</t>
  </si>
  <si>
    <t>Zambia</t>
  </si>
  <si>
    <t>Zimbabwe</t>
  </si>
  <si>
    <t>income</t>
  </si>
  <si>
    <t>iso</t>
  </si>
  <si>
    <t>BHS</t>
  </si>
  <si>
    <t>CAF</t>
  </si>
  <si>
    <t>COM</t>
  </si>
  <si>
    <t>SYR</t>
  </si>
  <si>
    <t>NER</t>
  </si>
  <si>
    <t>AFG</t>
  </si>
  <si>
    <t>ALB</t>
  </si>
  <si>
    <t>DZA</t>
  </si>
  <si>
    <t>AND</t>
  </si>
  <si>
    <t>AGO</t>
  </si>
  <si>
    <t>ATG</t>
  </si>
  <si>
    <t>ARG</t>
  </si>
  <si>
    <t>ARM</t>
  </si>
  <si>
    <t>AUS</t>
  </si>
  <si>
    <t>AUT</t>
  </si>
  <si>
    <t>AZE</t>
  </si>
  <si>
    <t>BHR</t>
  </si>
  <si>
    <t>BGD</t>
  </si>
  <si>
    <t>BRB</t>
  </si>
  <si>
    <t>BLR</t>
  </si>
  <si>
    <t>BEL</t>
  </si>
  <si>
    <t>BLZ</t>
  </si>
  <si>
    <t>BEN</t>
  </si>
  <si>
    <t>BTN</t>
  </si>
  <si>
    <t>BOL</t>
  </si>
  <si>
    <t>BIH</t>
  </si>
  <si>
    <t>BWA</t>
  </si>
  <si>
    <t>BRA</t>
  </si>
  <si>
    <t>BRN</t>
  </si>
  <si>
    <t>BGR</t>
  </si>
  <si>
    <t>BFA</t>
  </si>
  <si>
    <t>BDI</t>
  </si>
  <si>
    <t>CPV</t>
  </si>
  <si>
    <t>KHM</t>
  </si>
  <si>
    <t>CMR</t>
  </si>
  <si>
    <t>CAN</t>
  </si>
  <si>
    <t>TCD</t>
  </si>
  <si>
    <t>CHL</t>
  </si>
  <si>
    <t>CHN</t>
  </si>
  <si>
    <t>COL</t>
  </si>
  <si>
    <t>COG</t>
  </si>
  <si>
    <t>COK</t>
  </si>
  <si>
    <t>CRI</t>
  </si>
  <si>
    <t>CIV</t>
  </si>
  <si>
    <t>HRV</t>
  </si>
  <si>
    <t>CUB</t>
  </si>
  <si>
    <t>CYP</t>
  </si>
  <si>
    <t>CZE</t>
  </si>
  <si>
    <t>PRK</t>
  </si>
  <si>
    <t>COD</t>
  </si>
  <si>
    <t>DNK</t>
  </si>
  <si>
    <t>DJI</t>
  </si>
  <si>
    <t>DMA</t>
  </si>
  <si>
    <t>DOM</t>
  </si>
  <si>
    <t>ECU</t>
  </si>
  <si>
    <t>EGY</t>
  </si>
  <si>
    <t>SLV</t>
  </si>
  <si>
    <t>GNQ</t>
  </si>
  <si>
    <t>ERI</t>
  </si>
  <si>
    <t>EST</t>
  </si>
  <si>
    <t>SWZ</t>
  </si>
  <si>
    <t>ETH</t>
  </si>
  <si>
    <t>FJI</t>
  </si>
  <si>
    <t>FIN</t>
  </si>
  <si>
    <t>FRA</t>
  </si>
  <si>
    <t>GAB</t>
  </si>
  <si>
    <t>GMB</t>
  </si>
  <si>
    <t>GEO</t>
  </si>
  <si>
    <t>DEU</t>
  </si>
  <si>
    <t>GHA</t>
  </si>
  <si>
    <t>GRC</t>
  </si>
  <si>
    <t>GRD</t>
  </si>
  <si>
    <t>GTM</t>
  </si>
  <si>
    <t>GIN</t>
  </si>
  <si>
    <t>GNB</t>
  </si>
  <si>
    <t>GUY</t>
  </si>
  <si>
    <t>HTI</t>
  </si>
  <si>
    <t>HND</t>
  </si>
  <si>
    <t>HUN</t>
  </si>
  <si>
    <t>ISL</t>
  </si>
  <si>
    <t>IND</t>
  </si>
  <si>
    <t>IDN</t>
  </si>
  <si>
    <t>IRN</t>
  </si>
  <si>
    <t>IRQ</t>
  </si>
  <si>
    <t>IRL</t>
  </si>
  <si>
    <t>ISR</t>
  </si>
  <si>
    <t>ITA</t>
  </si>
  <si>
    <t>JAM</t>
  </si>
  <si>
    <t>JPN</t>
  </si>
  <si>
    <t>JOR</t>
  </si>
  <si>
    <t>KAZ</t>
  </si>
  <si>
    <t>KEN</t>
  </si>
  <si>
    <t>KIR</t>
  </si>
  <si>
    <t>KWT</t>
  </si>
  <si>
    <t>KGZ</t>
  </si>
  <si>
    <t>LAO</t>
  </si>
  <si>
    <t>LVA</t>
  </si>
  <si>
    <t>LBN</t>
  </si>
  <si>
    <t>LSO</t>
  </si>
  <si>
    <t>LBR</t>
  </si>
  <si>
    <t>LBY</t>
  </si>
  <si>
    <t>LTU</t>
  </si>
  <si>
    <t>LUX</t>
  </si>
  <si>
    <t>MDG</t>
  </si>
  <si>
    <t>MWI</t>
  </si>
  <si>
    <t>MYS</t>
  </si>
  <si>
    <t>MDV</t>
  </si>
  <si>
    <t>MLI</t>
  </si>
  <si>
    <t>MLT</t>
  </si>
  <si>
    <t>MHL</t>
  </si>
  <si>
    <t>MRT</t>
  </si>
  <si>
    <t>MUS</t>
  </si>
  <si>
    <t>MEX</t>
  </si>
  <si>
    <t>FSM</t>
  </si>
  <si>
    <t>MCO</t>
  </si>
  <si>
    <t>MNG</t>
  </si>
  <si>
    <t>MNE</t>
  </si>
  <si>
    <t>MAR</t>
  </si>
  <si>
    <t>MOZ</t>
  </si>
  <si>
    <t>MMR</t>
  </si>
  <si>
    <t>NAM</t>
  </si>
  <si>
    <t>NRU</t>
  </si>
  <si>
    <t>NPL</t>
  </si>
  <si>
    <t>NLD</t>
  </si>
  <si>
    <t>NZL</t>
  </si>
  <si>
    <t>NIC</t>
  </si>
  <si>
    <t>NGA</t>
  </si>
  <si>
    <t>NIU</t>
  </si>
  <si>
    <t>MKD</t>
  </si>
  <si>
    <t>NOR</t>
  </si>
  <si>
    <t>OMN</t>
  </si>
  <si>
    <t>PAK</t>
  </si>
  <si>
    <t>PLW</t>
  </si>
  <si>
    <t>PAN</t>
  </si>
  <si>
    <t>PNG</t>
  </si>
  <si>
    <t>PRY</t>
  </si>
  <si>
    <t>PER</t>
  </si>
  <si>
    <t>PHL</t>
  </si>
  <si>
    <t>POL</t>
  </si>
  <si>
    <t>PRT</t>
  </si>
  <si>
    <t>QAT</t>
  </si>
  <si>
    <t>KOR</t>
  </si>
  <si>
    <t>MDA</t>
  </si>
  <si>
    <t>ROU</t>
  </si>
  <si>
    <t>RUS</t>
  </si>
  <si>
    <t>RWA</t>
  </si>
  <si>
    <t>KNA</t>
  </si>
  <si>
    <t>LCA</t>
  </si>
  <si>
    <t>VCT</t>
  </si>
  <si>
    <t>WSM</t>
  </si>
  <si>
    <t>SMR</t>
  </si>
  <si>
    <t>STP</t>
  </si>
  <si>
    <t>SAU</t>
  </si>
  <si>
    <t>SEN</t>
  </si>
  <si>
    <t>SRB</t>
  </si>
  <si>
    <t>SYC</t>
  </si>
  <si>
    <t>SLE</t>
  </si>
  <si>
    <t>SGP</t>
  </si>
  <si>
    <t>SVK</t>
  </si>
  <si>
    <t>SVN</t>
  </si>
  <si>
    <t>SLB</t>
  </si>
  <si>
    <t>SOM</t>
  </si>
  <si>
    <t>ZAF</t>
  </si>
  <si>
    <t>SSD</t>
  </si>
  <si>
    <t>ESP</t>
  </si>
  <si>
    <t>LKA</t>
  </si>
  <si>
    <t>SDN</t>
  </si>
  <si>
    <t>SUR</t>
  </si>
  <si>
    <t>SWE</t>
  </si>
  <si>
    <t>CHE</t>
  </si>
  <si>
    <t>TJK</t>
  </si>
  <si>
    <t>THA</t>
  </si>
  <si>
    <t>TLS</t>
  </si>
  <si>
    <t>TGO</t>
  </si>
  <si>
    <t>TON</t>
  </si>
  <si>
    <t>TTO</t>
  </si>
  <si>
    <t>TUN</t>
  </si>
  <si>
    <t>TUR</t>
  </si>
  <si>
    <t>TKM</t>
  </si>
  <si>
    <t>TUV</t>
  </si>
  <si>
    <t>UGA</t>
  </si>
  <si>
    <t>UKR</t>
  </si>
  <si>
    <t>ARE</t>
  </si>
  <si>
    <t>GBR</t>
  </si>
  <si>
    <t>TZA</t>
  </si>
  <si>
    <t>USA</t>
  </si>
  <si>
    <t>URY</t>
  </si>
  <si>
    <t>UZB</t>
  </si>
  <si>
    <t>VUT</t>
  </si>
  <si>
    <t>VEN</t>
  </si>
  <si>
    <t>VNM</t>
  </si>
  <si>
    <t>YEM</t>
  </si>
  <si>
    <t>ZMB</t>
  </si>
  <si>
    <t>ZWE</t>
  </si>
  <si>
    <t>country</t>
  </si>
  <si>
    <t>Initial self-financing (fragile)</t>
  </si>
  <si>
    <t>Not Eligible</t>
  </si>
  <si>
    <t>Preparatory transition (Gavi WBk)</t>
  </si>
  <si>
    <t>Not eligible (former)</t>
  </si>
  <si>
    <t>Accelerated transition (Gavi WBk)</t>
  </si>
  <si>
    <t>Catalytic (never); IDA</t>
  </si>
  <si>
    <t>Preparatory transition</t>
  </si>
  <si>
    <t>Catalytic (former); IDA</t>
  </si>
  <si>
    <t>Catalytic (former)</t>
  </si>
  <si>
    <t>Initial self-financing (Gavi WBk)</t>
  </si>
  <si>
    <t>Preparatory transition (fragile)</t>
  </si>
  <si>
    <t>Accelerated transition</t>
  </si>
  <si>
    <t>Initial self-financing</t>
  </si>
  <si>
    <t>Catalytic (never)</t>
  </si>
  <si>
    <t>Catalytic (former) (Gavi WBk)</t>
  </si>
  <si>
    <t>Catalytic (former); board</t>
  </si>
  <si>
    <t>not eligible</t>
  </si>
  <si>
    <t>Preparatory transition (board approved tailed strategy)</t>
  </si>
  <si>
    <t>Accelerated transition (fragile)</t>
  </si>
  <si>
    <t>Catalytic (never); board</t>
  </si>
  <si>
    <t>PSE</t>
  </si>
  <si>
    <t>United Arab Emirates (the)</t>
  </si>
  <si>
    <t>Bahamas (the)</t>
  </si>
  <si>
    <t>Central African Republic (the)</t>
  </si>
  <si>
    <t>Democratic Republic of the Congo (the)</t>
  </si>
  <si>
    <t>Congo (the)</t>
  </si>
  <si>
    <t>Comoros (the)</t>
  </si>
  <si>
    <t>Czech Republic</t>
  </si>
  <si>
    <t>Dominican Republic (the)</t>
  </si>
  <si>
    <t>United Kingdom of Great Britain and Northern Ireland (the)</t>
  </si>
  <si>
    <t>Republic of Korea (the)</t>
  </si>
  <si>
    <t>Lao People's Democratic Republic (the)</t>
  </si>
  <si>
    <t>Republic of Moldova (the)</t>
  </si>
  <si>
    <t>Marshall Islands (the)</t>
  </si>
  <si>
    <t>Niger (the)</t>
  </si>
  <si>
    <t>Philippines (the)</t>
  </si>
  <si>
    <t>Democratic People's Republic of Korea (the)</t>
  </si>
  <si>
    <t>West Bank and Gaza</t>
  </si>
  <si>
    <t>Russian Federation (the)</t>
  </si>
  <si>
    <t>Sudan (the)</t>
  </si>
  <si>
    <t>Syrian Arab Republic (the)</t>
  </si>
  <si>
    <t>United States of America (the)</t>
  </si>
  <si>
    <t>region</t>
  </si>
  <si>
    <t>EMR</t>
  </si>
  <si>
    <t>EUR</t>
  </si>
  <si>
    <t>AFR</t>
  </si>
  <si>
    <t>AMR</t>
  </si>
  <si>
    <t>WPR</t>
  </si>
  <si>
    <t>SEAR</t>
  </si>
  <si>
    <t/>
  </si>
  <si>
    <t>report</t>
  </si>
  <si>
    <t>yes</t>
  </si>
  <si>
    <t>DRC</t>
  </si>
  <si>
    <t>Tanzania</t>
  </si>
  <si>
    <t>Syria</t>
  </si>
  <si>
    <t>CAR</t>
  </si>
  <si>
    <t>Lao</t>
  </si>
  <si>
    <t>Moldova</t>
  </si>
  <si>
    <t>TEV</t>
  </si>
  <si>
    <t>GEV</t>
  </si>
  <si>
    <t>ISO</t>
  </si>
  <si>
    <t>High income</t>
  </si>
  <si>
    <t>Upper middle income</t>
  </si>
  <si>
    <t>Low income</t>
  </si>
  <si>
    <t>Lower middle income</t>
  </si>
  <si>
    <t>no</t>
  </si>
  <si>
    <t>catal</t>
  </si>
  <si>
    <t xml:space="preserve">Comoros </t>
  </si>
  <si>
    <t>DAH (2022)</t>
  </si>
  <si>
    <t>Aid Vax</t>
  </si>
  <si>
    <t>concat</t>
  </si>
  <si>
    <t>Preparatory transition (former)</t>
  </si>
  <si>
    <t>Preparatory transition (Gavi WBk) (former)</t>
  </si>
  <si>
    <t>Gavi</t>
  </si>
  <si>
    <t>Bangladesh (Accelerated Transition '30)</t>
  </si>
  <si>
    <t>Ghana (Accelerated Transition '30)</t>
  </si>
  <si>
    <t>Côte d'Ivoire (Accelerated Transition '30)</t>
  </si>
  <si>
    <t>PNG (Accelerated Transition '32)</t>
  </si>
  <si>
    <t>Congo (Accelerated Transition '32)</t>
  </si>
  <si>
    <t>STP (accelerated transtiion '31)</t>
  </si>
  <si>
    <t>Guinea, 60%</t>
  </si>
  <si>
    <t>Viet Nam, 33%</t>
  </si>
  <si>
    <t>Lao, 62%</t>
  </si>
  <si>
    <t>Malawi, 43%</t>
  </si>
  <si>
    <t>Indonesia, 10%</t>
  </si>
  <si>
    <t>Comoros , 46%</t>
  </si>
  <si>
    <t>Cambodia, 62%</t>
  </si>
  <si>
    <t>Sierra Leone, 86%</t>
  </si>
  <si>
    <t>Myanmar, 63%</t>
  </si>
  <si>
    <t>Uganda, 81%</t>
  </si>
  <si>
    <t>Tanzania, 73%</t>
  </si>
  <si>
    <t>Madagascar, 85%</t>
  </si>
  <si>
    <t>Rwanda, 78%</t>
  </si>
  <si>
    <t>Syria, 100%</t>
  </si>
  <si>
    <t>Sri Lanka, 96%</t>
  </si>
  <si>
    <t>Burundi, 88%</t>
  </si>
  <si>
    <t>DRC, 91%</t>
  </si>
  <si>
    <t>Togo, 79%</t>
  </si>
  <si>
    <t>Côte d'Ivoire, 56%, AT by'30</t>
  </si>
  <si>
    <t>Kyrgyzstan, 11%</t>
  </si>
  <si>
    <t>Yemen, 100%</t>
  </si>
  <si>
    <t>Senegal, 74%</t>
  </si>
  <si>
    <t>Guinea-Bissau, 84%</t>
  </si>
  <si>
    <t>CAR, 90%</t>
  </si>
  <si>
    <t>Nigeria, 96%</t>
  </si>
  <si>
    <t>Cameroon, 81%</t>
  </si>
  <si>
    <t>Belize, 0%</t>
  </si>
  <si>
    <t>Vanuatu, 44%</t>
  </si>
  <si>
    <t>Burkina Faso, 87%</t>
  </si>
  <si>
    <t>Chad, 78%</t>
  </si>
  <si>
    <t>Congo, 98%, AT by '32</t>
  </si>
  <si>
    <t>Guyana, 34%</t>
  </si>
  <si>
    <t>Benin, 76%</t>
  </si>
  <si>
    <t>Kenya, 43%</t>
  </si>
  <si>
    <t>Liberia, 88%</t>
  </si>
  <si>
    <t>Bangladesh, 51%, AT by'30</t>
  </si>
  <si>
    <t>Moldova, 6%</t>
  </si>
  <si>
    <t>Bhutan, 35%</t>
  </si>
  <si>
    <t>STP, 73%, AT by '31</t>
  </si>
  <si>
    <t>Angola, 56%</t>
  </si>
  <si>
    <t>Nepal, 65%</t>
  </si>
  <si>
    <t>Eswatini, 16%</t>
  </si>
  <si>
    <t>Pakistan, 63%</t>
  </si>
  <si>
    <t>Mali, 80%</t>
  </si>
  <si>
    <t>Afghanistan, 100%</t>
  </si>
  <si>
    <t>Mozambique, 91%</t>
  </si>
  <si>
    <t>Mauritania, 69%</t>
  </si>
  <si>
    <t>Kazakhstan, 12%</t>
  </si>
  <si>
    <t>Gambia, 77%</t>
  </si>
  <si>
    <t>Tonga, 20%</t>
  </si>
  <si>
    <t>Nicaragua, 11%</t>
  </si>
  <si>
    <t>Zambia, 70%</t>
  </si>
  <si>
    <t>Tuvalu, 40%</t>
  </si>
  <si>
    <t>Algeria, 7%</t>
  </si>
  <si>
    <t>Timor-Leste, 17%</t>
  </si>
  <si>
    <t>PNG, 61%, AT by'32</t>
  </si>
  <si>
    <t>Tajikistan, 65%</t>
  </si>
  <si>
    <t>Ghana, 63%, AT by '30</t>
  </si>
  <si>
    <t>Samoa, 29%</t>
  </si>
  <si>
    <t>Barbados, 14%</t>
  </si>
  <si>
    <t>Eritrea, 90%</t>
  </si>
  <si>
    <t>Zimbabwe, 70%</t>
  </si>
  <si>
    <t>Cyprus, 33%</t>
  </si>
  <si>
    <t>Belarus, 40%</t>
  </si>
  <si>
    <t>income gr</t>
  </si>
  <si>
    <t>Gavi gr</t>
  </si>
  <si>
    <t>shares</t>
  </si>
  <si>
    <t>values</t>
  </si>
  <si>
    <t>SIDS</t>
  </si>
  <si>
    <t>x</t>
  </si>
  <si>
    <t>gavi</t>
  </si>
  <si>
    <t>aid-vax %DAH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</si>
</sst>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1"/>
      <color rgb="FF00B05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</cellStyleXfs>
  <cellXfs count="48">
    <xf numFmtId="0" fontId="0" fillId="0" borderId="0" xfId="0"/>
    <xf numFmtId="164" fontId="0" fillId="0" borderId="0" xfId="1" applyNumberFormat="1" applyFont="1"/>
    <xf numFmtId="0" fontId="18" fillId="33" borderId="0" xfId="0" applyFont="1" applyFill="1"/>
    <xf numFmtId="0" fontId="18" fillId="33" borderId="0" xfId="0" applyFont="1" applyFill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9" fontId="0" fillId="0" borderId="0" xfId="43" applyFont="1"/>
    <xf numFmtId="10" fontId="0" fillId="0" borderId="0" xfId="43" applyNumberFormat="1" applyFont="1"/>
    <xf numFmtId="164" fontId="0" fillId="0" borderId="0" xfId="0" applyNumberFormat="1"/>
    <xf numFmtId="165" fontId="0" fillId="0" borderId="0" xfId="43" applyNumberFormat="1" applyFont="1"/>
    <xf numFmtId="0" fontId="19" fillId="0" borderId="0" xfId="0" applyFont="1"/>
    <xf numFmtId="164" fontId="19" fillId="0" borderId="0" xfId="1" applyNumberFormat="1" applyFont="1" applyFill="1"/>
    <xf numFmtId="43" fontId="0" fillId="0" borderId="0" xfId="1" applyFont="1"/>
    <xf numFmtId="9" fontId="19" fillId="0" borderId="0" xfId="43" applyFont="1" applyFill="1"/>
    <xf numFmtId="164" fontId="19" fillId="34" borderId="0" xfId="1" applyNumberFormat="1" applyFont="1" applyFill="1"/>
    <xf numFmtId="164" fontId="19" fillId="0" borderId="0" xfId="0" applyNumberFormat="1" applyFont="1"/>
    <xf numFmtId="164" fontId="18" fillId="33" borderId="0" xfId="0" applyNumberFormat="1" applyFont="1" applyFill="1" applyAlignment="1">
      <alignment horizontal="left"/>
    </xf>
    <xf numFmtId="9" fontId="19" fillId="0" borderId="0" xfId="43" applyFont="1"/>
    <xf numFmtId="164" fontId="19" fillId="0" borderId="0" xfId="1" applyNumberFormat="1" applyFont="1"/>
    <xf numFmtId="164" fontId="19" fillId="0" borderId="10" xfId="0" applyNumberFormat="1" applyFont="1" applyBorder="1"/>
    <xf numFmtId="164" fontId="19" fillId="0" borderId="11" xfId="1" applyNumberFormat="1" applyFont="1" applyFill="1" applyBorder="1"/>
    <xf numFmtId="165" fontId="0" fillId="0" borderId="12" xfId="43" applyNumberFormat="1" applyFont="1" applyBorder="1"/>
    <xf numFmtId="164" fontId="19" fillId="0" borderId="13" xfId="0" applyNumberFormat="1" applyFont="1" applyBorder="1"/>
    <xf numFmtId="164" fontId="19" fillId="0" borderId="0" xfId="1" applyNumberFormat="1" applyFont="1" applyFill="1" applyBorder="1"/>
    <xf numFmtId="165" fontId="0" fillId="0" borderId="14" xfId="43" applyNumberFormat="1" applyFont="1" applyBorder="1"/>
    <xf numFmtId="164" fontId="19" fillId="34" borderId="13" xfId="0" applyNumberFormat="1" applyFont="1" applyFill="1" applyBorder="1"/>
    <xf numFmtId="164" fontId="19" fillId="0" borderId="15" xfId="0" applyNumberFormat="1" applyFont="1" applyBorder="1"/>
    <xf numFmtId="164" fontId="19" fillId="0" borderId="16" xfId="1" applyNumberFormat="1" applyFont="1" applyFill="1" applyBorder="1"/>
    <xf numFmtId="165" fontId="0" fillId="0" borderId="17" xfId="43" applyNumberFormat="1" applyFont="1" applyBorder="1"/>
    <xf numFmtId="0" fontId="16" fillId="0" borderId="0" xfId="0" applyFont="1" applyAlignment="1">
      <alignment horizontal="left"/>
    </xf>
    <xf numFmtId="164" fontId="14" fillId="0" borderId="0" xfId="1" applyNumberFormat="1" applyFont="1" applyFill="1"/>
    <xf numFmtId="165" fontId="19" fillId="0" borderId="0" xfId="43" applyNumberFormat="1" applyFont="1"/>
    <xf numFmtId="9" fontId="0" fillId="0" borderId="0" xfId="0" applyNumberFormat="1"/>
    <xf numFmtId="0" fontId="19" fillId="33" borderId="0" xfId="0" applyFont="1" applyFill="1"/>
    <xf numFmtId="166" fontId="19" fillId="0" borderId="0" xfId="0" applyNumberFormat="1" applyFont="1"/>
    <xf numFmtId="1" fontId="19" fillId="0" borderId="0" xfId="0" applyNumberFormat="1" applyFont="1"/>
    <xf numFmtId="164" fontId="0" fillId="0" borderId="0" xfId="1" applyNumberFormat="1" applyFont="1" applyAlignment="1">
      <alignment horizontal="left"/>
    </xf>
    <xf numFmtId="164" fontId="19" fillId="34" borderId="15" xfId="0" applyNumberFormat="1" applyFont="1" applyFill="1" applyBorder="1"/>
    <xf numFmtId="0" fontId="21" fillId="33" borderId="0" xfId="0" applyFont="1" applyFill="1"/>
    <xf numFmtId="0" fontId="14" fillId="0" borderId="0" xfId="0" applyFont="1"/>
    <xf numFmtId="164" fontId="19" fillId="0" borderId="0" xfId="1" applyNumberFormat="1" applyFont="1" applyFill="1" applyAlignment="1">
      <alignment horizontal="center"/>
    </xf>
    <xf numFmtId="164" fontId="22" fillId="0" borderId="0" xfId="1" applyNumberFormat="1" applyFont="1" applyFill="1"/>
    <xf numFmtId="164" fontId="22" fillId="0" borderId="0" xfId="1" applyNumberFormat="1" applyFont="1" applyFill="1" applyAlignment="1">
      <alignment horizontal="center"/>
    </xf>
    <xf numFmtId="0" fontId="23" fillId="33" borderId="0" xfId="0" applyFont="1" applyFill="1"/>
    <xf numFmtId="164" fontId="22" fillId="0" borderId="0" xfId="1" applyNumberFormat="1" applyFont="1"/>
    <xf numFmtId="9" fontId="22" fillId="0" borderId="0" xfId="43" applyFont="1"/>
    <xf numFmtId="0" fontId="18" fillId="0" borderId="0" xfId="0" applyFont="1"/>
    <xf numFmtId="0" fontId="21" fillId="0" borderId="0" xfId="0" applyFont="1"/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2" xfId="45" xr:uid="{CBE1127D-3CC7-4D16-B57C-2CC3E91FF79A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F151E8EE-C448-4EFD-BF9D-12619D70108F}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Share of Country Expenditure on Vaccines paid by Donors in 2024</a:t>
            </a:r>
          </a:p>
          <a:p>
            <a:pPr>
              <a:defRPr sz="1000"/>
            </a:pPr>
            <a:r>
              <a:rPr lang="en-US" sz="1000"/>
              <a:t>(N = 64 countries)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>
              <a:innerShdw blurRad="114300">
                <a:schemeClr val="accent1">
                  <a:tint val="77000"/>
                </a:schemeClr>
              </a:innerShdw>
            </a:effectLst>
          </c:spPr>
          <c:invertIfNegative val="0"/>
          <c:dLbls>
            <c:delete val="1"/>
          </c:dLbls>
          <c:cat>
            <c:strRef>
              <c:f>'Estimated share by donor'!$C$2:$C$65</c:f>
              <c:strCache>
                <c:ptCount val="4"/>
                <c:pt idx="0">
                  <c:v>Syria, 100%</c:v>
                </c:pt>
                <c:pt idx="1">
                  <c:v>Yemen, 100%</c:v>
                </c:pt>
                <c:pt idx="2">
                  <c:v>Afghanistan, 100%</c:v>
                </c:pt>
                <c:pt idx="3">
                  <c:v>Pakistan, 63%</c:v>
                </c:pt>
              </c:strCache>
            </c:strRef>
          </c:cat>
          <c:val>
            <c:numRef>
              <c:f>'Estimated share by donor'!$E$2:$E$65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0.63237840512134802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B6-43B9-8DDD-724D578740EF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</c:dLbls>
        <c:gapWidth val="85"/>
        <c:axId val="485937664"/>
        <c:axId val="4859448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pattFill prst="narVert">
                    <a:fgClr>
                      <a:schemeClr val="accent1">
                        <a:shade val="76000"/>
                      </a:schemeClr>
                    </a:fgClr>
                    <a:bgClr>
                      <a:schemeClr val="accent1">
                        <a:shade val="76000"/>
                        <a:lumMod val="20000"/>
                        <a:lumOff val="80000"/>
                      </a:schemeClr>
                    </a:bgClr>
                  </a:pattFill>
                  <a:ln>
                    <a:noFill/>
                  </a:ln>
                  <a:effectLst>
                    <a:innerShdw blurRad="114300">
                      <a:schemeClr val="accent1">
                        <a:shade val="76000"/>
                      </a:schemeClr>
                    </a:inn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1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'Estimated share by donor'!$C$2:$C$65</c15:sqref>
                        </c15:formulaRef>
                      </c:ext>
                    </c:extLst>
                    <c:strCache>
                      <c:ptCount val="4"/>
                      <c:pt idx="0">
                        <c:v>Syria, 100%</c:v>
                      </c:pt>
                      <c:pt idx="1">
                        <c:v>Yemen, 100%</c:v>
                      </c:pt>
                      <c:pt idx="2">
                        <c:v>Afghanistan, 100%</c:v>
                      </c:pt>
                      <c:pt idx="3">
                        <c:v>Pakistan, 63%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'Estimated share by donor'!$D$2:$D$65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1FB6-43B9-8DDD-724D578740EF}"/>
                  </c:ext>
                </c:extLst>
              </c15:ser>
            </c15:filteredBarSeries>
          </c:ext>
        </c:extLst>
      </c:barChart>
      <c:catAx>
        <c:axId val="485937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944864"/>
        <c:crosses val="autoZero"/>
        <c:auto val="1"/>
        <c:lblAlgn val="ctr"/>
        <c:lblOffset val="100"/>
        <c:noMultiLvlLbl val="0"/>
      </c:catAx>
      <c:valAx>
        <c:axId val="485944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593766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2024 Aid for Vaccines as a proportion (%) of 2022</a:t>
            </a:r>
            <a:r>
              <a:rPr lang="en-US" sz="1200" baseline="0"/>
              <a:t> </a:t>
            </a:r>
            <a:r>
              <a:rPr lang="en-US" sz="1200"/>
              <a:t>Aid for Health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'Aid for vax%DAH'!$E$2:$E$62</c:f>
              <c:strCache>
                <c:ptCount val="4"/>
                <c:pt idx="0">
                  <c:v>Syria, 100%</c:v>
                </c:pt>
                <c:pt idx="1">
                  <c:v>Yemen, 100%</c:v>
                </c:pt>
                <c:pt idx="2">
                  <c:v>Pakistan, 63%</c:v>
                </c:pt>
                <c:pt idx="3">
                  <c:v>Afghanistan, 100%</c:v>
                </c:pt>
              </c:strCache>
            </c:strRef>
          </c:cat>
          <c:val>
            <c:numRef>
              <c:f>'Aid for vax%DAH'!$F$2:$F$62</c:f>
              <c:numCache>
                <c:formatCode>0.0%</c:formatCode>
                <c:ptCount val="4"/>
                <c:pt idx="0">
                  <c:v>2.8648622309446241E-5</c:v>
                </c:pt>
                <c:pt idx="1">
                  <c:v>6.3919913815390297E-5</c:v>
                </c:pt>
                <c:pt idx="2">
                  <c:v>5.1521944070762678E-4</c:v>
                </c:pt>
                <c:pt idx="3">
                  <c:v>6.0444208822988722E-4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D-407C-AB72-8421D65E5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6428575"/>
        <c:axId val="106425215"/>
      </c:barChart>
      <c:catAx>
        <c:axId val="106428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25215"/>
        <c:crosses val="autoZero"/>
        <c:auto val="1"/>
        <c:lblAlgn val="ctr"/>
        <c:lblOffset val="100"/>
        <c:noMultiLvlLbl val="0"/>
      </c:catAx>
      <c:valAx>
        <c:axId val="106425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28575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en-US" sz="1600" b="1" i="0" u="none" strike="noStrike" baseline="0">
                <a:solidFill>
                  <a:srgbClr val="0E2841"/>
                </a:solidFill>
                <a:latin typeface="Aptos Narrow" panose="02110004020202020204"/>
              </a:rPr>
              <a:t>Distribution of Donor Funding on Vaccines by Recipient country, 2024 </a:t>
            </a:r>
            <a:br>
              <a:rPr lang="en-US" sz="1600" b="1" i="0" u="none" strike="noStrike" baseline="0">
                <a:solidFill>
                  <a:srgbClr val="0E2841"/>
                </a:solidFill>
                <a:latin typeface="Aptos Narrow" panose="02110004020202020204"/>
              </a:rPr>
            </a:br>
            <a:r>
              <a:rPr lang="en-US" sz="1600" b="0" i="0" u="none" strike="noStrike" baseline="0">
                <a:solidFill>
                  <a:srgbClr val="0E2841"/>
                </a:solidFill>
                <a:latin typeface="Aptos Narrow" panose="02110004020202020204"/>
              </a:rPr>
              <a:t>(N = 62 countries)</a:t>
            </a:r>
          </a:p>
        </cx:rich>
      </cx:tx>
    </cx:title>
    <cx:plotArea>
      <cx:plotAreaRegion>
        <cx:series layoutId="treemap" uniqueId="{01780F13-CE39-406B-A226-F7BFE325AAA4}"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b="0">
                    <a:solidFill>
                      <a:schemeClr val="bg1"/>
                    </a:solidFill>
                  </a:defRPr>
                </a:pPr>
                <a:endParaRPr lang="en-US" sz="900" b="0" i="0" u="none" strike="noStrike" baseline="0">
                  <a:solidFill>
                    <a:schemeClr val="bg1"/>
                  </a:solidFill>
                  <a:latin typeface="Aptos Narrow" panose="02110004020202020204"/>
                </a:endParaRPr>
              </a:p>
            </cx:txPr>
            <cx:visibility seriesName="0" categoryName="1" value="0"/>
            <cx:separator>, </cx:separator>
            <cx:dataLabel idx="3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 sz="1000" b="0">
                      <a:solidFill>
                        <a:schemeClr val="bg1"/>
                      </a:solidFill>
                    </a:defRPr>
                  </a:pPr>
                  <a:r>
                    <a:rPr lang="en-US" sz="1000" b="0" i="0" u="none" strike="noStrike" baseline="0">
                      <a:solidFill>
                        <a:schemeClr val="bg1"/>
                      </a:solidFill>
                      <a:latin typeface="Aptos Narrow" panose="02110004020202020204"/>
                    </a:rPr>
                    <a:t>Pakistan</a:t>
                  </a:r>
                </a:p>
              </cx:txPr>
              <cx:visibility seriesName="0" categoryName="1" value="0"/>
              <cx:separator>, </cx:separator>
            </cx:dataLabel>
          </cx:dataLabels>
          <cx:dataId val="0"/>
          <cx:layoutPr>
            <cx:parentLabelLayout val="banner"/>
          </cx:layoutPr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_xlchart.v1.7</cx:f>
      </cx:numDim>
    </cx:data>
    <cx:data id="1">
      <cx:numDim type="val">
        <cx:f>_xlchart.v1.5</cx:f>
      </cx:numDim>
    </cx:data>
    <cx:data id="2">
      <cx:numDim type="val">
        <cx:f>_xlchart.v1.8</cx:f>
      </cx:numDim>
    </cx:data>
    <cx:data id="3">
      <cx:numDim type="val">
        <cx:f>_xlchart.v1.6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sz="1100" b="1"/>
            </a:pPr>
            <a:r>
              <a:rPr lang="en-US" sz="11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Display" panose="02110004020202020204"/>
              </a:rPr>
              <a:t>Aid-for-Vaccines, in USD per Surviving Infant, 2024 </a:t>
            </a:r>
          </a:p>
          <a:p>
            <a:pPr algn="ctr" rtl="0">
              <a:defRPr sz="1100" b="1"/>
            </a:pPr>
            <a:r>
              <a:rPr lang="en-US" sz="1100" b="1" i="1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ptos Display" panose="02110004020202020204"/>
              </a:rPr>
              <a:t>estimated from JRF reported data</a:t>
            </a:r>
          </a:p>
        </cx:rich>
      </cx:tx>
    </cx:title>
    <cx:plotArea>
      <cx:plotAreaRegion>
        <cx:series layoutId="boxWhisker" uniqueId="{00000001-98C6-4EB2-B630-D81C90D25EB4}" formatIdx="1">
          <cx:tx>
            <cx:txData>
              <cx:f>_xlchart.v1.3</cx:f>
              <cx:v> Low income </cx:v>
            </cx:txData>
          </cx:tx>
          <cx:dataId val="0"/>
          <cx:layoutPr>
            <cx:visibility meanLine="0" meanMarker="1" nonoutliers="1" outliers="1"/>
            <cx:statistics quartileMethod="exclusive"/>
          </cx:layoutPr>
        </cx:series>
        <cx:series layoutId="boxWhisker" uniqueId="{00000002-98C6-4EB2-B630-D81C90D25EB4}" formatIdx="2">
          <cx:tx>
            <cx:txData>
              <cx:f>_xlchart.v1.2</cx:f>
              <cx:v/>
            </cx:txData>
          </cx:tx>
          <cx:dataId val="1"/>
          <cx:layoutPr>
            <cx:visibility meanLine="0"/>
            <cx:statistics quartileMethod="exclusive"/>
          </cx:layoutPr>
        </cx:series>
        <cx:series layoutId="boxWhisker" hidden="1" uniqueId="{00000003-98C6-4EB2-B630-D81C90D25EB4}" formatIdx="3">
          <cx:tx>
            <cx:txData>
              <cx:f>_xlchart.v1.4</cx:f>
              <cx:v/>
            </cx:txData>
          </cx:tx>
          <cx:dataId val="2"/>
          <cx:layoutPr>
            <cx:visibility meanLine="0"/>
            <cx:statistics quartileMethod="exclusive"/>
          </cx:layoutPr>
        </cx:series>
        <cx:series layoutId="boxWhisker" hidden="1" uniqueId="{00000004-98C6-4EB2-B630-D81C90D25EB4}" formatIdx="0">
          <cx:tx>
            <cx:txData>
              <cx:f/>
              <cx:v>SIDS high-income</cx:v>
            </cx:txData>
          </cx:tx>
          <cx:dataId val="3"/>
          <cx:layoutPr>
            <cx:statistics quartileMethod="exclusive"/>
          </cx:layoutPr>
        </cx:series>
      </cx:plotAreaRegion>
      <cx:axis id="0" hidden="1">
        <cx:catScaling gapWidth="0.140000001"/>
        <cx:tickLabels/>
      </cx:axis>
      <cx:axis id="1">
        <cx:valScaling/>
        <cx:majorGridlines/>
        <cx:minorGridlines/>
        <cx:tickLabels/>
      </cx:axis>
    </cx:plotArea>
    <cx:legend pos="b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13">
  <cs:axisTitle>
    <cs:lnRef idx="0"/>
    <cs:fillRef idx="0"/>
    <cs:effectRef idx="0"/>
    <cs:fontRef idx="minor">
      <a:schemeClr val="tx2"/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2"/>
    </cs:fontRef>
    <cs:spPr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  <a:ln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2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2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2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2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2"/>
    </cs:fontRef>
    <cs:defRPr sz="9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2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2"/>
    </cs:fontRef>
    <cs:defRPr sz="1600" b="1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7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lt1">
        <a:lumMod val="65000"/>
        <a:lumOff val="35000"/>
      </a:schemeClr>
    </cs:fontRef>
    <cs:spPr>
      <a:solidFill>
        <a:schemeClr val="dk1">
          <a:lumMod val="15000"/>
          <a:lumOff val="8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60000"/>
        </a:schemeClr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2857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25400" cap="flat" cmpd="sng" algn="ctr">
        <a:solidFill>
          <a:schemeClr val="tx1">
            <a:lumMod val="65000"/>
            <a:lumOff val="3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2857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Vert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190499</xdr:colOff>
      <xdr:row>1</xdr:row>
      <xdr:rowOff>25400</xdr:rowOff>
    </xdr:from>
    <xdr:to>
      <xdr:col>13</xdr:col>
      <xdr:colOff>355599</xdr:colOff>
      <xdr:row>26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ED564EDE-FFB0-4A40-99C3-9A2E6DA4FE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467599" y="208280"/>
              <a:ext cx="7305040" cy="4699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6</xdr:row>
      <xdr:rowOff>133350</xdr:rowOff>
    </xdr:from>
    <xdr:to>
      <xdr:col>18</xdr:col>
      <xdr:colOff>581025</xdr:colOff>
      <xdr:row>24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E563219F-3375-7252-AFCB-08AFE55E02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68125" y="1230630"/>
              <a:ext cx="5295900" cy="32346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12</xdr:col>
      <xdr:colOff>0</xdr:colOff>
      <xdr:row>10</xdr:row>
      <xdr:rowOff>57149</xdr:rowOff>
    </xdr:from>
    <xdr:to>
      <xdr:col>13</xdr:col>
      <xdr:colOff>114300</xdr:colOff>
      <xdr:row>11</xdr:row>
      <xdr:rowOff>152399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F3B09EF-ECCF-A028-D369-AE65E511298C}"/>
            </a:ext>
          </a:extLst>
        </xdr:cNvPr>
        <xdr:cNvSpPr txBox="1"/>
      </xdr:nvSpPr>
      <xdr:spPr>
        <a:xfrm>
          <a:off x="12725400" y="1866899"/>
          <a:ext cx="7239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Sierra Leone</a:t>
          </a:r>
        </a:p>
      </xdr:txBody>
    </xdr:sp>
    <xdr:clientData/>
  </xdr:twoCellAnchor>
  <xdr:twoCellAnchor>
    <xdr:from>
      <xdr:col>11</xdr:col>
      <xdr:colOff>581025</xdr:colOff>
      <xdr:row>20</xdr:row>
      <xdr:rowOff>57149</xdr:rowOff>
    </xdr:from>
    <xdr:to>
      <xdr:col>13</xdr:col>
      <xdr:colOff>85725</xdr:colOff>
      <xdr:row>21</xdr:row>
      <xdr:rowOff>152399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138EE27-B903-4289-8CDF-CB0CA541AA1C}"/>
            </a:ext>
          </a:extLst>
        </xdr:cNvPr>
        <xdr:cNvSpPr txBox="1"/>
      </xdr:nvSpPr>
      <xdr:spPr>
        <a:xfrm>
          <a:off x="12696825" y="3676649"/>
          <a:ext cx="7239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Malawi</a:t>
          </a:r>
        </a:p>
      </xdr:txBody>
    </xdr:sp>
    <xdr:clientData/>
  </xdr:twoCellAnchor>
  <xdr:twoCellAnchor>
    <xdr:from>
      <xdr:col>14</xdr:col>
      <xdr:colOff>0</xdr:colOff>
      <xdr:row>13</xdr:row>
      <xdr:rowOff>28574</xdr:rowOff>
    </xdr:from>
    <xdr:to>
      <xdr:col>15</xdr:col>
      <xdr:colOff>114300</xdr:colOff>
      <xdr:row>14</xdr:row>
      <xdr:rowOff>123824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AB166790-B02B-4018-B436-66DA424F29E9}"/>
            </a:ext>
          </a:extLst>
        </xdr:cNvPr>
        <xdr:cNvSpPr txBox="1"/>
      </xdr:nvSpPr>
      <xdr:spPr>
        <a:xfrm>
          <a:off x="13944600" y="2381249"/>
          <a:ext cx="7239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Benin</a:t>
          </a:r>
        </a:p>
      </xdr:txBody>
    </xdr:sp>
    <xdr:clientData/>
  </xdr:twoCellAnchor>
  <xdr:twoCellAnchor>
    <xdr:from>
      <xdr:col>13</xdr:col>
      <xdr:colOff>495300</xdr:colOff>
      <xdr:row>20</xdr:row>
      <xdr:rowOff>83819</xdr:rowOff>
    </xdr:from>
    <xdr:to>
      <xdr:col>15</xdr:col>
      <xdr:colOff>0</xdr:colOff>
      <xdr:row>22</xdr:row>
      <xdr:rowOff>140970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22A20EE-AE5B-46C0-8FA8-4D7B0FAF8713}"/>
            </a:ext>
          </a:extLst>
        </xdr:cNvPr>
        <xdr:cNvSpPr txBox="1"/>
      </xdr:nvSpPr>
      <xdr:spPr>
        <a:xfrm>
          <a:off x="13830300" y="3741419"/>
          <a:ext cx="723900" cy="422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Guinea Cambodia</a:t>
          </a:r>
        </a:p>
      </xdr:txBody>
    </xdr:sp>
    <xdr:clientData/>
  </xdr:twoCellAnchor>
  <xdr:twoCellAnchor>
    <xdr:from>
      <xdr:col>15</xdr:col>
      <xdr:colOff>495300</xdr:colOff>
      <xdr:row>10</xdr:row>
      <xdr:rowOff>85724</xdr:rowOff>
    </xdr:from>
    <xdr:to>
      <xdr:col>17</xdr:col>
      <xdr:colOff>0</xdr:colOff>
      <xdr:row>11</xdr:row>
      <xdr:rowOff>180974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3C23DAB-41D7-4554-B95F-4F1D6EECBCF2}"/>
            </a:ext>
          </a:extLst>
        </xdr:cNvPr>
        <xdr:cNvSpPr txBox="1"/>
      </xdr:nvSpPr>
      <xdr:spPr>
        <a:xfrm>
          <a:off x="15049500" y="1895474"/>
          <a:ext cx="7239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Tuvalu</a:t>
          </a:r>
        </a:p>
      </xdr:txBody>
    </xdr:sp>
    <xdr:clientData/>
  </xdr:twoCellAnchor>
  <xdr:twoCellAnchor>
    <xdr:from>
      <xdr:col>15</xdr:col>
      <xdr:colOff>514350</xdr:colOff>
      <xdr:row>21</xdr:row>
      <xdr:rowOff>19049</xdr:rowOff>
    </xdr:from>
    <xdr:to>
      <xdr:col>17</xdr:col>
      <xdr:colOff>19050</xdr:colOff>
      <xdr:row>22</xdr:row>
      <xdr:rowOff>114299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CB12706-A753-4B78-9208-6A87F720B9C9}"/>
            </a:ext>
          </a:extLst>
        </xdr:cNvPr>
        <xdr:cNvSpPr txBox="1"/>
      </xdr:nvSpPr>
      <xdr:spPr>
        <a:xfrm>
          <a:off x="15068550" y="3819524"/>
          <a:ext cx="7239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Belize</a:t>
          </a:r>
        </a:p>
      </xdr:txBody>
    </xdr:sp>
    <xdr:clientData/>
  </xdr:twoCellAnchor>
  <xdr:twoCellAnchor>
    <xdr:from>
      <xdr:col>16</xdr:col>
      <xdr:colOff>510540</xdr:colOff>
      <xdr:row>17</xdr:row>
      <xdr:rowOff>175259</xdr:rowOff>
    </xdr:from>
    <xdr:to>
      <xdr:col>18</xdr:col>
      <xdr:colOff>15240</xdr:colOff>
      <xdr:row>20</xdr:row>
      <xdr:rowOff>175260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20510EF-2734-4C3F-AC4A-A52D9990DFC4}"/>
            </a:ext>
          </a:extLst>
        </xdr:cNvPr>
        <xdr:cNvSpPr txBox="1"/>
      </xdr:nvSpPr>
      <xdr:spPr>
        <a:xfrm>
          <a:off x="15674340" y="3284219"/>
          <a:ext cx="723900" cy="5486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2 SIDS: Barbados and Guyana</a:t>
          </a:r>
        </a:p>
      </xdr:txBody>
    </xdr:sp>
    <xdr:clientData/>
  </xdr:twoCellAnchor>
  <xdr:twoCellAnchor>
    <xdr:from>
      <xdr:col>11</xdr:col>
      <xdr:colOff>563880</xdr:colOff>
      <xdr:row>13</xdr:row>
      <xdr:rowOff>15239</xdr:rowOff>
    </xdr:from>
    <xdr:to>
      <xdr:col>13</xdr:col>
      <xdr:colOff>68580</xdr:colOff>
      <xdr:row>14</xdr:row>
      <xdr:rowOff>110489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D180989-95EE-4197-B6AB-AA752D480AA8}"/>
            </a:ext>
          </a:extLst>
        </xdr:cNvPr>
        <xdr:cNvSpPr txBox="1"/>
      </xdr:nvSpPr>
      <xdr:spPr>
        <a:xfrm>
          <a:off x="12679680" y="2392679"/>
          <a:ext cx="723900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Mozambique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342166</xdr:colOff>
      <xdr:row>0</xdr:row>
      <xdr:rowOff>164124</xdr:rowOff>
    </xdr:from>
    <xdr:to>
      <xdr:col>18</xdr:col>
      <xdr:colOff>209550</xdr:colOff>
      <xdr:row>24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9B1A5C-801A-4733-A3E9-CEAC86818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24128</xdr:colOff>
      <xdr:row>1</xdr:row>
      <xdr:rowOff>71437</xdr:rowOff>
    </xdr:from>
    <xdr:to>
      <xdr:col>24</xdr:col>
      <xdr:colOff>149096</xdr:colOff>
      <xdr:row>24</xdr:row>
      <xdr:rowOff>106108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8D34A9E-D552-331F-6E4E-2B92BB5E4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8451-519D-41CB-B0F4-7980D1236C98}">
  <dimension ref="A1:G196"/>
  <sheetViews>
    <sheetView tabSelected="1" workbookViewId="0"/>
  </sheetViews>
  <sheetFormatPr defaultRowHeight="14.4" x14ac:dyDescent="0.3"/>
  <sheetData>
    <row r="1" spans="1:7" x14ac:dyDescent="0.3">
      <c r="A1" t="b">
        <f>EXACT('Government vaccine expenditure'!A2,'Total vaccine expenditure'!A2)</f>
        <v>1</v>
      </c>
      <c r="B1" t="b">
        <f>EXACT('Government vaccine expenditure'!B2,'Total vaccine expenditure'!B2)</f>
        <v>1</v>
      </c>
      <c r="C1" t="b">
        <f>EXACT('Government vaccine expenditure'!B2,'Share paid by government'!B2)</f>
        <v>1</v>
      </c>
      <c r="D1" t="b">
        <f>EXACT('Government vaccine expenditure'!A2,'Share paid by government'!A2)</f>
        <v>1</v>
      </c>
      <c r="E1" t="b">
        <f>EXACT('Total vaccine expenditure'!A2,'Share paid by government'!A2)</f>
        <v>1</v>
      </c>
      <c r="F1" t="b">
        <f>EXACT('Government vaccine expenditure'!E2,'Total vaccine expenditure'!E2)</f>
        <v>1</v>
      </c>
      <c r="G1" t="b">
        <f>EXACT('Government vaccine expenditure'!E2,'Share paid by government'!D2)</f>
        <v>1</v>
      </c>
    </row>
    <row r="2" spans="1:7" x14ac:dyDescent="0.3">
      <c r="A2" t="b">
        <f>EXACT('Government vaccine expenditure'!A3,'Total vaccine expenditure'!A3)</f>
        <v>1</v>
      </c>
      <c r="B2" t="b">
        <f>EXACT('Government vaccine expenditure'!B3,'Total vaccine expenditure'!B3)</f>
        <v>1</v>
      </c>
      <c r="C2" t="b">
        <f>EXACT('Government vaccine expenditure'!B3,'Share paid by government'!B3)</f>
        <v>1</v>
      </c>
      <c r="D2" t="b">
        <f>EXACT('Government vaccine expenditure'!A3,'Share paid by government'!A3)</f>
        <v>1</v>
      </c>
      <c r="E2" t="b">
        <f>EXACT('Total vaccine expenditure'!A3,'Share paid by government'!A3)</f>
        <v>1</v>
      </c>
      <c r="F2" t="b">
        <f>EXACT('Government vaccine expenditure'!E3,'Total vaccine expenditure'!E3)</f>
        <v>1</v>
      </c>
      <c r="G2" t="b">
        <f>EXACT('Government vaccine expenditure'!E3,'Share paid by government'!D3)</f>
        <v>1</v>
      </c>
    </row>
    <row r="3" spans="1:7" x14ac:dyDescent="0.3">
      <c r="A3" t="b">
        <f>EXACT('Government vaccine expenditure'!A4,'Total vaccine expenditure'!A4)</f>
        <v>1</v>
      </c>
      <c r="B3" t="b">
        <f>EXACT('Government vaccine expenditure'!B4,'Total vaccine expenditure'!B4)</f>
        <v>1</v>
      </c>
      <c r="C3" t="b">
        <f>EXACT('Government vaccine expenditure'!B4,'Share paid by government'!B4)</f>
        <v>1</v>
      </c>
      <c r="D3" t="b">
        <f>EXACT('Government vaccine expenditure'!A4,'Share paid by government'!A4)</f>
        <v>1</v>
      </c>
      <c r="E3" t="b">
        <f>EXACT('Total vaccine expenditure'!A4,'Share paid by government'!A4)</f>
        <v>1</v>
      </c>
      <c r="F3" t="b">
        <f>EXACT('Government vaccine expenditure'!E4,'Total vaccine expenditure'!E4)</f>
        <v>1</v>
      </c>
      <c r="G3" t="b">
        <f>EXACT('Government vaccine expenditure'!E4,'Share paid by government'!D4)</f>
        <v>1</v>
      </c>
    </row>
    <row r="4" spans="1:7" x14ac:dyDescent="0.3">
      <c r="A4" t="b">
        <f>EXACT('Government vaccine expenditure'!A5,'Total vaccine expenditure'!A5)</f>
        <v>1</v>
      </c>
      <c r="B4" t="b">
        <f>EXACT('Government vaccine expenditure'!B5,'Total vaccine expenditure'!B5)</f>
        <v>1</v>
      </c>
      <c r="C4" t="b">
        <f>EXACT('Government vaccine expenditure'!B5,'Share paid by government'!B5)</f>
        <v>1</v>
      </c>
      <c r="D4" t="b">
        <f>EXACT('Government vaccine expenditure'!A5,'Share paid by government'!A5)</f>
        <v>1</v>
      </c>
      <c r="E4" t="b">
        <f>EXACT('Total vaccine expenditure'!A5,'Share paid by government'!A5)</f>
        <v>1</v>
      </c>
      <c r="F4" t="b">
        <f>EXACT('Government vaccine expenditure'!E5,'Total vaccine expenditure'!E5)</f>
        <v>1</v>
      </c>
      <c r="G4" t="b">
        <f>EXACT('Government vaccine expenditure'!E5,'Share paid by government'!D5)</f>
        <v>1</v>
      </c>
    </row>
    <row r="5" spans="1:7" x14ac:dyDescent="0.3">
      <c r="A5" t="b">
        <f>EXACT('Government vaccine expenditure'!A6,'Total vaccine expenditure'!A6)</f>
        <v>1</v>
      </c>
      <c r="B5" t="b">
        <f>EXACT('Government vaccine expenditure'!B6,'Total vaccine expenditure'!B6)</f>
        <v>1</v>
      </c>
      <c r="C5" t="b">
        <f>EXACT('Government vaccine expenditure'!B6,'Share paid by government'!B6)</f>
        <v>1</v>
      </c>
      <c r="D5" t="b">
        <f>EXACT('Government vaccine expenditure'!A6,'Share paid by government'!A6)</f>
        <v>1</v>
      </c>
      <c r="E5" t="b">
        <f>EXACT('Total vaccine expenditure'!A6,'Share paid by government'!A6)</f>
        <v>1</v>
      </c>
      <c r="F5" t="b">
        <f>EXACT('Government vaccine expenditure'!E6,'Total vaccine expenditure'!E6)</f>
        <v>1</v>
      </c>
      <c r="G5" t="b">
        <f>EXACT('Government vaccine expenditure'!E6,'Share paid by government'!D6)</f>
        <v>1</v>
      </c>
    </row>
    <row r="6" spans="1:7" x14ac:dyDescent="0.3">
      <c r="A6" t="b">
        <f>EXACT('Government vaccine expenditure'!A7,'Total vaccine expenditure'!A7)</f>
        <v>1</v>
      </c>
      <c r="B6" t="b">
        <f>EXACT('Government vaccine expenditure'!B7,'Total vaccine expenditure'!B7)</f>
        <v>1</v>
      </c>
      <c r="C6" t="b">
        <f>EXACT('Government vaccine expenditure'!B7,'Share paid by government'!B7)</f>
        <v>1</v>
      </c>
      <c r="D6" t="b">
        <f>EXACT('Government vaccine expenditure'!A7,'Share paid by government'!A7)</f>
        <v>1</v>
      </c>
      <c r="E6" t="b">
        <f>EXACT('Total vaccine expenditure'!A7,'Share paid by government'!A7)</f>
        <v>1</v>
      </c>
      <c r="F6" t="b">
        <f>EXACT('Government vaccine expenditure'!E7,'Total vaccine expenditure'!E7)</f>
        <v>1</v>
      </c>
      <c r="G6" t="b">
        <f>EXACT('Government vaccine expenditure'!E7,'Share paid by government'!D7)</f>
        <v>1</v>
      </c>
    </row>
    <row r="7" spans="1:7" x14ac:dyDescent="0.3">
      <c r="A7" t="b">
        <f>EXACT('Government vaccine expenditure'!A8,'Total vaccine expenditure'!A8)</f>
        <v>1</v>
      </c>
      <c r="B7" t="b">
        <f>EXACT('Government vaccine expenditure'!B8,'Total vaccine expenditure'!B8)</f>
        <v>1</v>
      </c>
      <c r="C7" t="b">
        <f>EXACT('Government vaccine expenditure'!B8,'Share paid by government'!B8)</f>
        <v>1</v>
      </c>
      <c r="D7" t="b">
        <f>EXACT('Government vaccine expenditure'!A8,'Share paid by government'!A8)</f>
        <v>1</v>
      </c>
      <c r="E7" t="b">
        <f>EXACT('Total vaccine expenditure'!A8,'Share paid by government'!A8)</f>
        <v>1</v>
      </c>
      <c r="F7" t="b">
        <f>EXACT('Government vaccine expenditure'!E8,'Total vaccine expenditure'!E8)</f>
        <v>1</v>
      </c>
      <c r="G7" t="b">
        <f>EXACT('Government vaccine expenditure'!E8,'Share paid by government'!D8)</f>
        <v>1</v>
      </c>
    </row>
    <row r="8" spans="1:7" x14ac:dyDescent="0.3">
      <c r="A8" t="b">
        <f>EXACT('Government vaccine expenditure'!A9,'Total vaccine expenditure'!A9)</f>
        <v>1</v>
      </c>
      <c r="B8" t="b">
        <f>EXACT('Government vaccine expenditure'!B9,'Total vaccine expenditure'!B9)</f>
        <v>1</v>
      </c>
      <c r="C8" t="b">
        <f>EXACT('Government vaccine expenditure'!B9,'Share paid by government'!B9)</f>
        <v>1</v>
      </c>
      <c r="D8" t="b">
        <f>EXACT('Government vaccine expenditure'!A9,'Share paid by government'!A9)</f>
        <v>1</v>
      </c>
      <c r="E8" t="b">
        <f>EXACT('Total vaccine expenditure'!A9,'Share paid by government'!A9)</f>
        <v>1</v>
      </c>
      <c r="F8" t="b">
        <f>EXACT('Government vaccine expenditure'!E9,'Total vaccine expenditure'!E9)</f>
        <v>1</v>
      </c>
      <c r="G8" t="b">
        <f>EXACT('Government vaccine expenditure'!E9,'Share paid by government'!D9)</f>
        <v>1</v>
      </c>
    </row>
    <row r="9" spans="1:7" x14ac:dyDescent="0.3">
      <c r="A9" t="b">
        <f>EXACT('Government vaccine expenditure'!A10,'Total vaccine expenditure'!A10)</f>
        <v>1</v>
      </c>
      <c r="B9" t="b">
        <f>EXACT('Government vaccine expenditure'!B10,'Total vaccine expenditure'!B10)</f>
        <v>1</v>
      </c>
      <c r="C9" t="b">
        <f>EXACT('Government vaccine expenditure'!B10,'Share paid by government'!B10)</f>
        <v>1</v>
      </c>
      <c r="D9" t="b">
        <f>EXACT('Government vaccine expenditure'!A10,'Share paid by government'!A10)</f>
        <v>1</v>
      </c>
      <c r="E9" t="b">
        <f>EXACT('Total vaccine expenditure'!A10,'Share paid by government'!A10)</f>
        <v>1</v>
      </c>
      <c r="F9" t="b">
        <f>EXACT('Government vaccine expenditure'!E10,'Total vaccine expenditure'!E10)</f>
        <v>1</v>
      </c>
      <c r="G9" t="b">
        <f>EXACT('Government vaccine expenditure'!E10,'Share paid by government'!D10)</f>
        <v>1</v>
      </c>
    </row>
    <row r="10" spans="1:7" x14ac:dyDescent="0.3">
      <c r="A10" t="b">
        <f>EXACT('Government vaccine expenditure'!A11,'Total vaccine expenditure'!A11)</f>
        <v>1</v>
      </c>
      <c r="B10" t="b">
        <f>EXACT('Government vaccine expenditure'!B11,'Total vaccine expenditure'!B11)</f>
        <v>1</v>
      </c>
      <c r="C10" t="b">
        <f>EXACT('Government vaccine expenditure'!B11,'Share paid by government'!B11)</f>
        <v>1</v>
      </c>
      <c r="D10" t="b">
        <f>EXACT('Government vaccine expenditure'!A11,'Share paid by government'!A11)</f>
        <v>1</v>
      </c>
      <c r="E10" t="b">
        <f>EXACT('Total vaccine expenditure'!A11,'Share paid by government'!A11)</f>
        <v>1</v>
      </c>
      <c r="F10" t="b">
        <f>EXACT('Government vaccine expenditure'!E11,'Total vaccine expenditure'!E11)</f>
        <v>1</v>
      </c>
      <c r="G10" t="b">
        <f>EXACT('Government vaccine expenditure'!E11,'Share paid by government'!D11)</f>
        <v>1</v>
      </c>
    </row>
    <row r="11" spans="1:7" x14ac:dyDescent="0.3">
      <c r="A11" t="b">
        <f>EXACT('Government vaccine expenditure'!A12,'Total vaccine expenditure'!A12)</f>
        <v>1</v>
      </c>
      <c r="B11" t="b">
        <f>EXACT('Government vaccine expenditure'!B12,'Total vaccine expenditure'!B12)</f>
        <v>1</v>
      </c>
      <c r="C11" t="b">
        <f>EXACT('Government vaccine expenditure'!B12,'Share paid by government'!B12)</f>
        <v>1</v>
      </c>
      <c r="D11" t="b">
        <f>EXACT('Government vaccine expenditure'!A12,'Share paid by government'!A12)</f>
        <v>1</v>
      </c>
      <c r="E11" t="b">
        <f>EXACT('Total vaccine expenditure'!A12,'Share paid by government'!A12)</f>
        <v>1</v>
      </c>
      <c r="F11" t="b">
        <f>EXACT('Government vaccine expenditure'!E12,'Total vaccine expenditure'!E12)</f>
        <v>1</v>
      </c>
      <c r="G11" t="b">
        <f>EXACT('Government vaccine expenditure'!E12,'Share paid by government'!D12)</f>
        <v>1</v>
      </c>
    </row>
    <row r="12" spans="1:7" x14ac:dyDescent="0.3">
      <c r="A12" t="b">
        <f>EXACT('Government vaccine expenditure'!A13,'Total vaccine expenditure'!A13)</f>
        <v>1</v>
      </c>
      <c r="B12" t="b">
        <f>EXACT('Government vaccine expenditure'!B13,'Total vaccine expenditure'!B13)</f>
        <v>1</v>
      </c>
      <c r="C12" t="b">
        <f>EXACT('Government vaccine expenditure'!B13,'Share paid by government'!B13)</f>
        <v>1</v>
      </c>
      <c r="D12" t="b">
        <f>EXACT('Government vaccine expenditure'!A13,'Share paid by government'!A13)</f>
        <v>1</v>
      </c>
      <c r="E12" t="b">
        <f>EXACT('Total vaccine expenditure'!A13,'Share paid by government'!A13)</f>
        <v>1</v>
      </c>
      <c r="F12" t="b">
        <f>EXACT('Government vaccine expenditure'!E13,'Total vaccine expenditure'!E13)</f>
        <v>1</v>
      </c>
      <c r="G12" t="b">
        <f>EXACT('Government vaccine expenditure'!E13,'Share paid by government'!D13)</f>
        <v>1</v>
      </c>
    </row>
    <row r="13" spans="1:7" x14ac:dyDescent="0.3">
      <c r="A13" t="b">
        <f>EXACT('Government vaccine expenditure'!A14,'Total vaccine expenditure'!A14)</f>
        <v>1</v>
      </c>
      <c r="B13" t="b">
        <f>EXACT('Government vaccine expenditure'!B14,'Total vaccine expenditure'!B14)</f>
        <v>1</v>
      </c>
      <c r="C13" t="b">
        <f>EXACT('Government vaccine expenditure'!B14,'Share paid by government'!B14)</f>
        <v>1</v>
      </c>
      <c r="D13" t="b">
        <f>EXACT('Government vaccine expenditure'!A14,'Share paid by government'!A14)</f>
        <v>1</v>
      </c>
      <c r="E13" t="b">
        <f>EXACT('Total vaccine expenditure'!A14,'Share paid by government'!A14)</f>
        <v>1</v>
      </c>
      <c r="F13" t="b">
        <f>EXACT('Government vaccine expenditure'!E14,'Total vaccine expenditure'!E14)</f>
        <v>1</v>
      </c>
      <c r="G13" t="b">
        <f>EXACT('Government vaccine expenditure'!E14,'Share paid by government'!D14)</f>
        <v>1</v>
      </c>
    </row>
    <row r="14" spans="1:7" x14ac:dyDescent="0.3">
      <c r="A14" t="b">
        <f>EXACT('Government vaccine expenditure'!A15,'Total vaccine expenditure'!A15)</f>
        <v>1</v>
      </c>
      <c r="B14" t="b">
        <f>EXACT('Government vaccine expenditure'!B15,'Total vaccine expenditure'!B15)</f>
        <v>1</v>
      </c>
      <c r="C14" t="b">
        <f>EXACT('Government vaccine expenditure'!B15,'Share paid by government'!B15)</f>
        <v>1</v>
      </c>
      <c r="D14" t="b">
        <f>EXACT('Government vaccine expenditure'!A15,'Share paid by government'!A15)</f>
        <v>1</v>
      </c>
      <c r="E14" t="b">
        <f>EXACT('Total vaccine expenditure'!A15,'Share paid by government'!A15)</f>
        <v>1</v>
      </c>
      <c r="F14" t="b">
        <f>EXACT('Government vaccine expenditure'!E15,'Total vaccine expenditure'!E15)</f>
        <v>1</v>
      </c>
      <c r="G14" t="b">
        <f>EXACT('Government vaccine expenditure'!E15,'Share paid by government'!D15)</f>
        <v>1</v>
      </c>
    </row>
    <row r="15" spans="1:7" x14ac:dyDescent="0.3">
      <c r="A15" t="b">
        <f>EXACT('Government vaccine expenditure'!A16,'Total vaccine expenditure'!A16)</f>
        <v>1</v>
      </c>
      <c r="B15" t="b">
        <f>EXACT('Government vaccine expenditure'!B16,'Total vaccine expenditure'!B16)</f>
        <v>1</v>
      </c>
      <c r="C15" t="b">
        <f>EXACT('Government vaccine expenditure'!B16,'Share paid by government'!B16)</f>
        <v>1</v>
      </c>
      <c r="D15" t="b">
        <f>EXACT('Government vaccine expenditure'!A16,'Share paid by government'!A16)</f>
        <v>1</v>
      </c>
      <c r="E15" t="b">
        <f>EXACT('Total vaccine expenditure'!A16,'Share paid by government'!A16)</f>
        <v>1</v>
      </c>
      <c r="F15" t="b">
        <f>EXACT('Government vaccine expenditure'!E16,'Total vaccine expenditure'!E16)</f>
        <v>1</v>
      </c>
      <c r="G15" t="b">
        <f>EXACT('Government vaccine expenditure'!E16,'Share paid by government'!D16)</f>
        <v>1</v>
      </c>
    </row>
    <row r="16" spans="1:7" x14ac:dyDescent="0.3">
      <c r="A16" t="b">
        <f>EXACT('Government vaccine expenditure'!A17,'Total vaccine expenditure'!A17)</f>
        <v>1</v>
      </c>
      <c r="B16" t="b">
        <f>EXACT('Government vaccine expenditure'!B17,'Total vaccine expenditure'!B17)</f>
        <v>1</v>
      </c>
      <c r="C16" t="b">
        <f>EXACT('Government vaccine expenditure'!B17,'Share paid by government'!B17)</f>
        <v>1</v>
      </c>
      <c r="D16" t="b">
        <f>EXACT('Government vaccine expenditure'!A17,'Share paid by government'!A17)</f>
        <v>1</v>
      </c>
      <c r="E16" t="b">
        <f>EXACT('Total vaccine expenditure'!A17,'Share paid by government'!A17)</f>
        <v>1</v>
      </c>
      <c r="F16" t="b">
        <f>EXACT('Government vaccine expenditure'!E17,'Total vaccine expenditure'!E17)</f>
        <v>1</v>
      </c>
      <c r="G16" t="b">
        <f>EXACT('Government vaccine expenditure'!E17,'Share paid by government'!D17)</f>
        <v>1</v>
      </c>
    </row>
    <row r="17" spans="1:7" x14ac:dyDescent="0.3">
      <c r="A17" t="b">
        <f>EXACT('Government vaccine expenditure'!A18,'Total vaccine expenditure'!A18)</f>
        <v>1</v>
      </c>
      <c r="B17" t="b">
        <f>EXACT('Government vaccine expenditure'!B18,'Total vaccine expenditure'!B18)</f>
        <v>1</v>
      </c>
      <c r="C17" t="b">
        <f>EXACT('Government vaccine expenditure'!B18,'Share paid by government'!B18)</f>
        <v>1</v>
      </c>
      <c r="D17" t="b">
        <f>EXACT('Government vaccine expenditure'!A18,'Share paid by government'!A18)</f>
        <v>1</v>
      </c>
      <c r="E17" t="b">
        <f>EXACT('Total vaccine expenditure'!A18,'Share paid by government'!A18)</f>
        <v>1</v>
      </c>
      <c r="F17" t="b">
        <f>EXACT('Government vaccine expenditure'!E18,'Total vaccine expenditure'!E18)</f>
        <v>1</v>
      </c>
      <c r="G17" t="b">
        <f>EXACT('Government vaccine expenditure'!E18,'Share paid by government'!D18)</f>
        <v>1</v>
      </c>
    </row>
    <row r="18" spans="1:7" x14ac:dyDescent="0.3">
      <c r="A18" t="b">
        <f>EXACT('Government vaccine expenditure'!A19,'Total vaccine expenditure'!A19)</f>
        <v>1</v>
      </c>
      <c r="B18" t="b">
        <f>EXACT('Government vaccine expenditure'!B19,'Total vaccine expenditure'!B19)</f>
        <v>1</v>
      </c>
      <c r="C18" t="b">
        <f>EXACT('Government vaccine expenditure'!B19,'Share paid by government'!B19)</f>
        <v>1</v>
      </c>
      <c r="D18" t="b">
        <f>EXACT('Government vaccine expenditure'!A19,'Share paid by government'!A19)</f>
        <v>1</v>
      </c>
      <c r="E18" t="b">
        <f>EXACT('Total vaccine expenditure'!A19,'Share paid by government'!A19)</f>
        <v>1</v>
      </c>
      <c r="F18" t="b">
        <f>EXACT('Government vaccine expenditure'!E19,'Total vaccine expenditure'!E19)</f>
        <v>1</v>
      </c>
      <c r="G18" t="b">
        <f>EXACT('Government vaccine expenditure'!E19,'Share paid by government'!D19)</f>
        <v>1</v>
      </c>
    </row>
    <row r="19" spans="1:7" x14ac:dyDescent="0.3">
      <c r="A19" t="b">
        <f>EXACT('Government vaccine expenditure'!A20,'Total vaccine expenditure'!A20)</f>
        <v>1</v>
      </c>
      <c r="B19" t="b">
        <f>EXACT('Government vaccine expenditure'!B20,'Total vaccine expenditure'!B20)</f>
        <v>1</v>
      </c>
      <c r="C19" t="b">
        <f>EXACT('Government vaccine expenditure'!B20,'Share paid by government'!B20)</f>
        <v>1</v>
      </c>
      <c r="D19" t="b">
        <f>EXACT('Government vaccine expenditure'!A20,'Share paid by government'!A20)</f>
        <v>1</v>
      </c>
      <c r="E19" t="b">
        <f>EXACT('Total vaccine expenditure'!A20,'Share paid by government'!A20)</f>
        <v>1</v>
      </c>
      <c r="F19" t="b">
        <f>EXACT('Government vaccine expenditure'!E20,'Total vaccine expenditure'!E20)</f>
        <v>1</v>
      </c>
      <c r="G19" t="b">
        <f>EXACT('Government vaccine expenditure'!E20,'Share paid by government'!D20)</f>
        <v>1</v>
      </c>
    </row>
    <row r="20" spans="1:7" x14ac:dyDescent="0.3">
      <c r="A20" t="b">
        <f>EXACT('Government vaccine expenditure'!A21,'Total vaccine expenditure'!A21)</f>
        <v>1</v>
      </c>
      <c r="B20" t="b">
        <f>EXACT('Government vaccine expenditure'!B21,'Total vaccine expenditure'!B21)</f>
        <v>1</v>
      </c>
      <c r="C20" t="b">
        <f>EXACT('Government vaccine expenditure'!B21,'Share paid by government'!B21)</f>
        <v>1</v>
      </c>
      <c r="D20" t="b">
        <f>EXACT('Government vaccine expenditure'!A21,'Share paid by government'!A21)</f>
        <v>1</v>
      </c>
      <c r="E20" t="b">
        <f>EXACT('Total vaccine expenditure'!A21,'Share paid by government'!A21)</f>
        <v>1</v>
      </c>
      <c r="F20" t="b">
        <f>EXACT('Government vaccine expenditure'!E21,'Total vaccine expenditure'!E21)</f>
        <v>1</v>
      </c>
      <c r="G20" t="b">
        <f>EXACT('Government vaccine expenditure'!E21,'Share paid by government'!D21)</f>
        <v>1</v>
      </c>
    </row>
    <row r="21" spans="1:7" x14ac:dyDescent="0.3">
      <c r="A21" t="b">
        <f>EXACT('Government vaccine expenditure'!A22,'Total vaccine expenditure'!A22)</f>
        <v>1</v>
      </c>
      <c r="B21" t="b">
        <f>EXACT('Government vaccine expenditure'!B22,'Total vaccine expenditure'!B22)</f>
        <v>1</v>
      </c>
      <c r="C21" t="b">
        <f>EXACT('Government vaccine expenditure'!B22,'Share paid by government'!B22)</f>
        <v>1</v>
      </c>
      <c r="D21" t="b">
        <f>EXACT('Government vaccine expenditure'!A22,'Share paid by government'!A22)</f>
        <v>1</v>
      </c>
      <c r="E21" t="b">
        <f>EXACT('Total vaccine expenditure'!A22,'Share paid by government'!A22)</f>
        <v>1</v>
      </c>
      <c r="F21" t="b">
        <f>EXACT('Government vaccine expenditure'!E22,'Total vaccine expenditure'!E22)</f>
        <v>1</v>
      </c>
      <c r="G21" t="b">
        <f>EXACT('Government vaccine expenditure'!E22,'Share paid by government'!D22)</f>
        <v>1</v>
      </c>
    </row>
    <row r="22" spans="1:7" x14ac:dyDescent="0.3">
      <c r="A22" t="b">
        <f>EXACT('Government vaccine expenditure'!A23,'Total vaccine expenditure'!A23)</f>
        <v>1</v>
      </c>
      <c r="B22" t="b">
        <f>EXACT('Government vaccine expenditure'!B23,'Total vaccine expenditure'!B23)</f>
        <v>1</v>
      </c>
      <c r="C22" t="b">
        <f>EXACT('Government vaccine expenditure'!B23,'Share paid by government'!B23)</f>
        <v>1</v>
      </c>
      <c r="D22" t="b">
        <f>EXACT('Government vaccine expenditure'!A23,'Share paid by government'!A23)</f>
        <v>1</v>
      </c>
      <c r="E22" t="b">
        <f>EXACT('Total vaccine expenditure'!A23,'Share paid by government'!A23)</f>
        <v>1</v>
      </c>
      <c r="F22" t="b">
        <f>EXACT('Government vaccine expenditure'!E23,'Total vaccine expenditure'!E23)</f>
        <v>1</v>
      </c>
      <c r="G22" t="b">
        <f>EXACT('Government vaccine expenditure'!E23,'Share paid by government'!D23)</f>
        <v>1</v>
      </c>
    </row>
    <row r="23" spans="1:7" x14ac:dyDescent="0.3">
      <c r="A23" t="b">
        <f>EXACT('Government vaccine expenditure'!A24,'Total vaccine expenditure'!A24)</f>
        <v>1</v>
      </c>
      <c r="B23" t="b">
        <f>EXACT('Government vaccine expenditure'!B24,'Total vaccine expenditure'!B24)</f>
        <v>1</v>
      </c>
      <c r="C23" t="b">
        <f>EXACT('Government vaccine expenditure'!B24,'Share paid by government'!B24)</f>
        <v>1</v>
      </c>
      <c r="D23" t="b">
        <f>EXACT('Government vaccine expenditure'!A24,'Share paid by government'!A24)</f>
        <v>1</v>
      </c>
      <c r="E23" t="b">
        <f>EXACT('Total vaccine expenditure'!A24,'Share paid by government'!A24)</f>
        <v>1</v>
      </c>
      <c r="F23" t="b">
        <f>EXACT('Government vaccine expenditure'!E24,'Total vaccine expenditure'!E24)</f>
        <v>1</v>
      </c>
      <c r="G23" t="b">
        <f>EXACT('Government vaccine expenditure'!E24,'Share paid by government'!D24)</f>
        <v>1</v>
      </c>
    </row>
    <row r="24" spans="1:7" x14ac:dyDescent="0.3">
      <c r="A24" t="b">
        <f>EXACT('Government vaccine expenditure'!A25,'Total vaccine expenditure'!A25)</f>
        <v>1</v>
      </c>
      <c r="B24" t="b">
        <f>EXACT('Government vaccine expenditure'!B25,'Total vaccine expenditure'!B25)</f>
        <v>1</v>
      </c>
      <c r="C24" t="b">
        <f>EXACT('Government vaccine expenditure'!B25,'Share paid by government'!B25)</f>
        <v>1</v>
      </c>
      <c r="D24" t="b">
        <f>EXACT('Government vaccine expenditure'!A25,'Share paid by government'!A25)</f>
        <v>1</v>
      </c>
      <c r="E24" t="b">
        <f>EXACT('Total vaccine expenditure'!A25,'Share paid by government'!A25)</f>
        <v>1</v>
      </c>
      <c r="F24" t="b">
        <f>EXACT('Government vaccine expenditure'!E25,'Total vaccine expenditure'!E25)</f>
        <v>1</v>
      </c>
      <c r="G24" t="b">
        <f>EXACT('Government vaccine expenditure'!E25,'Share paid by government'!D25)</f>
        <v>1</v>
      </c>
    </row>
    <row r="25" spans="1:7" x14ac:dyDescent="0.3">
      <c r="A25" t="b">
        <f>EXACT('Government vaccine expenditure'!A26,'Total vaccine expenditure'!A26)</f>
        <v>1</v>
      </c>
      <c r="B25" t="b">
        <f>EXACT('Government vaccine expenditure'!B26,'Total vaccine expenditure'!B26)</f>
        <v>1</v>
      </c>
      <c r="C25" t="b">
        <f>EXACT('Government vaccine expenditure'!B26,'Share paid by government'!B26)</f>
        <v>1</v>
      </c>
      <c r="D25" t="b">
        <f>EXACT('Government vaccine expenditure'!A26,'Share paid by government'!A26)</f>
        <v>1</v>
      </c>
      <c r="E25" t="b">
        <f>EXACT('Total vaccine expenditure'!A26,'Share paid by government'!A26)</f>
        <v>1</v>
      </c>
      <c r="F25" t="b">
        <f>EXACT('Government vaccine expenditure'!E26,'Total vaccine expenditure'!E26)</f>
        <v>1</v>
      </c>
      <c r="G25" t="b">
        <f>EXACT('Government vaccine expenditure'!E26,'Share paid by government'!D26)</f>
        <v>1</v>
      </c>
    </row>
    <row r="26" spans="1:7" x14ac:dyDescent="0.3">
      <c r="A26" t="b">
        <f>EXACT('Government vaccine expenditure'!A27,'Total vaccine expenditure'!A27)</f>
        <v>1</v>
      </c>
      <c r="B26" t="b">
        <f>EXACT('Government vaccine expenditure'!B27,'Total vaccine expenditure'!B27)</f>
        <v>1</v>
      </c>
      <c r="C26" t="b">
        <f>EXACT('Government vaccine expenditure'!B27,'Share paid by government'!B27)</f>
        <v>1</v>
      </c>
      <c r="D26" t="b">
        <f>EXACT('Government vaccine expenditure'!A27,'Share paid by government'!A27)</f>
        <v>1</v>
      </c>
      <c r="E26" t="b">
        <f>EXACT('Total vaccine expenditure'!A27,'Share paid by government'!A27)</f>
        <v>1</v>
      </c>
      <c r="F26" t="b">
        <f>EXACT('Government vaccine expenditure'!E27,'Total vaccine expenditure'!E27)</f>
        <v>1</v>
      </c>
      <c r="G26" t="b">
        <f>EXACT('Government vaccine expenditure'!E27,'Share paid by government'!D27)</f>
        <v>1</v>
      </c>
    </row>
    <row r="27" spans="1:7" x14ac:dyDescent="0.3">
      <c r="A27" t="b">
        <f>EXACT('Government vaccine expenditure'!A28,'Total vaccine expenditure'!A28)</f>
        <v>1</v>
      </c>
      <c r="B27" t="b">
        <f>EXACT('Government vaccine expenditure'!B28,'Total vaccine expenditure'!B28)</f>
        <v>1</v>
      </c>
      <c r="C27" t="b">
        <f>EXACT('Government vaccine expenditure'!B28,'Share paid by government'!B28)</f>
        <v>1</v>
      </c>
      <c r="D27" t="b">
        <f>EXACT('Government vaccine expenditure'!A28,'Share paid by government'!A28)</f>
        <v>1</v>
      </c>
      <c r="E27" t="b">
        <f>EXACT('Total vaccine expenditure'!A28,'Share paid by government'!A28)</f>
        <v>1</v>
      </c>
      <c r="F27" t="b">
        <f>EXACT('Government vaccine expenditure'!E28,'Total vaccine expenditure'!E28)</f>
        <v>1</v>
      </c>
      <c r="G27" t="b">
        <f>EXACT('Government vaccine expenditure'!E28,'Share paid by government'!D28)</f>
        <v>1</v>
      </c>
    </row>
    <row r="28" spans="1:7" x14ac:dyDescent="0.3">
      <c r="A28" t="b">
        <f>EXACT('Government vaccine expenditure'!A29,'Total vaccine expenditure'!A29)</f>
        <v>1</v>
      </c>
      <c r="B28" t="b">
        <f>EXACT('Government vaccine expenditure'!B29,'Total vaccine expenditure'!B29)</f>
        <v>1</v>
      </c>
      <c r="C28" t="b">
        <f>EXACT('Government vaccine expenditure'!B29,'Share paid by government'!B29)</f>
        <v>1</v>
      </c>
      <c r="D28" t="b">
        <f>EXACT('Government vaccine expenditure'!A29,'Share paid by government'!A29)</f>
        <v>1</v>
      </c>
      <c r="E28" t="b">
        <f>EXACT('Total vaccine expenditure'!A29,'Share paid by government'!A29)</f>
        <v>1</v>
      </c>
      <c r="F28" t="b">
        <f>EXACT('Government vaccine expenditure'!E29,'Total vaccine expenditure'!E29)</f>
        <v>1</v>
      </c>
      <c r="G28" t="b">
        <f>EXACT('Government vaccine expenditure'!E29,'Share paid by government'!D29)</f>
        <v>1</v>
      </c>
    </row>
    <row r="29" spans="1:7" x14ac:dyDescent="0.3">
      <c r="A29" t="b">
        <f>EXACT('Government vaccine expenditure'!A30,'Total vaccine expenditure'!A30)</f>
        <v>1</v>
      </c>
      <c r="B29" t="b">
        <f>EXACT('Government vaccine expenditure'!B30,'Total vaccine expenditure'!B30)</f>
        <v>1</v>
      </c>
      <c r="C29" t="b">
        <f>EXACT('Government vaccine expenditure'!B30,'Share paid by government'!B30)</f>
        <v>1</v>
      </c>
      <c r="D29" t="b">
        <f>EXACT('Government vaccine expenditure'!A30,'Share paid by government'!A30)</f>
        <v>1</v>
      </c>
      <c r="E29" t="b">
        <f>EXACT('Total vaccine expenditure'!A30,'Share paid by government'!A30)</f>
        <v>1</v>
      </c>
      <c r="F29" t="b">
        <f>EXACT('Government vaccine expenditure'!E30,'Total vaccine expenditure'!E30)</f>
        <v>1</v>
      </c>
      <c r="G29" t="b">
        <f>EXACT('Government vaccine expenditure'!E30,'Share paid by government'!D30)</f>
        <v>1</v>
      </c>
    </row>
    <row r="30" spans="1:7" x14ac:dyDescent="0.3">
      <c r="A30" t="b">
        <f>EXACT('Government vaccine expenditure'!A31,'Total vaccine expenditure'!A31)</f>
        <v>1</v>
      </c>
      <c r="B30" t="b">
        <f>EXACT('Government vaccine expenditure'!B31,'Total vaccine expenditure'!B31)</f>
        <v>1</v>
      </c>
      <c r="C30" t="b">
        <f>EXACT('Government vaccine expenditure'!B31,'Share paid by government'!B31)</f>
        <v>1</v>
      </c>
      <c r="D30" t="b">
        <f>EXACT('Government vaccine expenditure'!A31,'Share paid by government'!A31)</f>
        <v>1</v>
      </c>
      <c r="E30" t="b">
        <f>EXACT('Total vaccine expenditure'!A31,'Share paid by government'!A31)</f>
        <v>1</v>
      </c>
      <c r="F30" t="b">
        <f>EXACT('Government vaccine expenditure'!E31,'Total vaccine expenditure'!E31)</f>
        <v>1</v>
      </c>
      <c r="G30" t="b">
        <f>EXACT('Government vaccine expenditure'!E31,'Share paid by government'!D31)</f>
        <v>1</v>
      </c>
    </row>
    <row r="31" spans="1:7" x14ac:dyDescent="0.3">
      <c r="A31" t="b">
        <f>EXACT('Government vaccine expenditure'!A32,'Total vaccine expenditure'!A32)</f>
        <v>1</v>
      </c>
      <c r="B31" t="b">
        <f>EXACT('Government vaccine expenditure'!B32,'Total vaccine expenditure'!B32)</f>
        <v>1</v>
      </c>
      <c r="C31" t="b">
        <f>EXACT('Government vaccine expenditure'!B32,'Share paid by government'!B32)</f>
        <v>1</v>
      </c>
      <c r="D31" t="b">
        <f>EXACT('Government vaccine expenditure'!A32,'Share paid by government'!A32)</f>
        <v>1</v>
      </c>
      <c r="E31" t="b">
        <f>EXACT('Total vaccine expenditure'!A32,'Share paid by government'!A32)</f>
        <v>1</v>
      </c>
      <c r="F31" t="b">
        <f>EXACT('Government vaccine expenditure'!E32,'Total vaccine expenditure'!E32)</f>
        <v>1</v>
      </c>
      <c r="G31" t="b">
        <f>EXACT('Government vaccine expenditure'!E32,'Share paid by government'!D32)</f>
        <v>1</v>
      </c>
    </row>
    <row r="32" spans="1:7" x14ac:dyDescent="0.3">
      <c r="A32" t="b">
        <f>EXACT('Government vaccine expenditure'!A33,'Total vaccine expenditure'!A33)</f>
        <v>1</v>
      </c>
      <c r="B32" t="b">
        <f>EXACT('Government vaccine expenditure'!B33,'Total vaccine expenditure'!B33)</f>
        <v>1</v>
      </c>
      <c r="C32" t="b">
        <f>EXACT('Government vaccine expenditure'!B33,'Share paid by government'!B33)</f>
        <v>1</v>
      </c>
      <c r="D32" t="b">
        <f>EXACT('Government vaccine expenditure'!A33,'Share paid by government'!A33)</f>
        <v>1</v>
      </c>
      <c r="E32" t="b">
        <f>EXACT('Total vaccine expenditure'!A33,'Share paid by government'!A33)</f>
        <v>1</v>
      </c>
      <c r="F32" t="b">
        <f>EXACT('Government vaccine expenditure'!E33,'Total vaccine expenditure'!E33)</f>
        <v>1</v>
      </c>
      <c r="G32" t="b">
        <f>EXACT('Government vaccine expenditure'!E33,'Share paid by government'!D33)</f>
        <v>1</v>
      </c>
    </row>
    <row r="33" spans="1:7" x14ac:dyDescent="0.3">
      <c r="A33" t="b">
        <f>EXACT('Government vaccine expenditure'!A34,'Total vaccine expenditure'!A34)</f>
        <v>1</v>
      </c>
      <c r="B33" t="b">
        <f>EXACT('Government vaccine expenditure'!B34,'Total vaccine expenditure'!B34)</f>
        <v>1</v>
      </c>
      <c r="C33" t="b">
        <f>EXACT('Government vaccine expenditure'!B34,'Share paid by government'!B34)</f>
        <v>1</v>
      </c>
      <c r="D33" t="b">
        <f>EXACT('Government vaccine expenditure'!A34,'Share paid by government'!A34)</f>
        <v>1</v>
      </c>
      <c r="E33" t="b">
        <f>EXACT('Total vaccine expenditure'!A34,'Share paid by government'!A34)</f>
        <v>1</v>
      </c>
      <c r="F33" t="b">
        <f>EXACT('Government vaccine expenditure'!E34,'Total vaccine expenditure'!E34)</f>
        <v>1</v>
      </c>
      <c r="G33" t="b">
        <f>EXACT('Government vaccine expenditure'!E34,'Share paid by government'!D34)</f>
        <v>1</v>
      </c>
    </row>
    <row r="34" spans="1:7" x14ac:dyDescent="0.3">
      <c r="A34" t="b">
        <f>EXACT('Government vaccine expenditure'!A35,'Total vaccine expenditure'!A35)</f>
        <v>1</v>
      </c>
      <c r="B34" t="b">
        <f>EXACT('Government vaccine expenditure'!B35,'Total vaccine expenditure'!B35)</f>
        <v>1</v>
      </c>
      <c r="C34" t="b">
        <f>EXACT('Government vaccine expenditure'!B35,'Share paid by government'!B35)</f>
        <v>1</v>
      </c>
      <c r="D34" t="b">
        <f>EXACT('Government vaccine expenditure'!A35,'Share paid by government'!A35)</f>
        <v>1</v>
      </c>
      <c r="E34" t="b">
        <f>EXACT('Total vaccine expenditure'!A35,'Share paid by government'!A35)</f>
        <v>1</v>
      </c>
      <c r="F34" t="b">
        <f>EXACT('Government vaccine expenditure'!E35,'Total vaccine expenditure'!E35)</f>
        <v>1</v>
      </c>
      <c r="G34" t="b">
        <f>EXACT('Government vaccine expenditure'!E35,'Share paid by government'!D35)</f>
        <v>1</v>
      </c>
    </row>
    <row r="35" spans="1:7" x14ac:dyDescent="0.3">
      <c r="A35" t="b">
        <f>EXACT('Government vaccine expenditure'!A36,'Total vaccine expenditure'!A36)</f>
        <v>1</v>
      </c>
      <c r="B35" t="b">
        <f>EXACT('Government vaccine expenditure'!B36,'Total vaccine expenditure'!B36)</f>
        <v>1</v>
      </c>
      <c r="C35" t="b">
        <f>EXACT('Government vaccine expenditure'!B36,'Share paid by government'!B36)</f>
        <v>1</v>
      </c>
      <c r="D35" t="b">
        <f>EXACT('Government vaccine expenditure'!A36,'Share paid by government'!A36)</f>
        <v>1</v>
      </c>
      <c r="E35" t="b">
        <f>EXACT('Total vaccine expenditure'!A36,'Share paid by government'!A36)</f>
        <v>1</v>
      </c>
      <c r="F35" t="b">
        <f>EXACT('Government vaccine expenditure'!E36,'Total vaccine expenditure'!E36)</f>
        <v>1</v>
      </c>
      <c r="G35" t="b">
        <f>EXACT('Government vaccine expenditure'!E36,'Share paid by government'!D36)</f>
        <v>1</v>
      </c>
    </row>
    <row r="36" spans="1:7" x14ac:dyDescent="0.3">
      <c r="A36" t="b">
        <f>EXACT('Government vaccine expenditure'!A37,'Total vaccine expenditure'!A37)</f>
        <v>1</v>
      </c>
      <c r="B36" t="b">
        <f>EXACT('Government vaccine expenditure'!B37,'Total vaccine expenditure'!B37)</f>
        <v>1</v>
      </c>
      <c r="C36" t="b">
        <f>EXACT('Government vaccine expenditure'!B37,'Share paid by government'!B37)</f>
        <v>1</v>
      </c>
      <c r="D36" t="b">
        <f>EXACT('Government vaccine expenditure'!A37,'Share paid by government'!A37)</f>
        <v>1</v>
      </c>
      <c r="E36" t="b">
        <f>EXACT('Total vaccine expenditure'!A37,'Share paid by government'!A37)</f>
        <v>1</v>
      </c>
      <c r="F36" t="b">
        <f>EXACT('Government vaccine expenditure'!E37,'Total vaccine expenditure'!E37)</f>
        <v>1</v>
      </c>
      <c r="G36" t="b">
        <f>EXACT('Government vaccine expenditure'!E37,'Share paid by government'!D37)</f>
        <v>1</v>
      </c>
    </row>
    <row r="37" spans="1:7" x14ac:dyDescent="0.3">
      <c r="A37" t="b">
        <f>EXACT('Government vaccine expenditure'!A38,'Total vaccine expenditure'!A38)</f>
        <v>1</v>
      </c>
      <c r="B37" t="b">
        <f>EXACT('Government vaccine expenditure'!B38,'Total vaccine expenditure'!B38)</f>
        <v>1</v>
      </c>
      <c r="C37" t="b">
        <f>EXACT('Government vaccine expenditure'!B38,'Share paid by government'!B38)</f>
        <v>1</v>
      </c>
      <c r="D37" t="b">
        <f>EXACT('Government vaccine expenditure'!A38,'Share paid by government'!A38)</f>
        <v>1</v>
      </c>
      <c r="E37" t="b">
        <f>EXACT('Total vaccine expenditure'!A38,'Share paid by government'!A38)</f>
        <v>1</v>
      </c>
      <c r="F37" t="b">
        <f>EXACT('Government vaccine expenditure'!E38,'Total vaccine expenditure'!E38)</f>
        <v>1</v>
      </c>
      <c r="G37" t="b">
        <f>EXACT('Government vaccine expenditure'!E38,'Share paid by government'!D38)</f>
        <v>1</v>
      </c>
    </row>
    <row r="38" spans="1:7" x14ac:dyDescent="0.3">
      <c r="A38" t="b">
        <f>EXACT('Government vaccine expenditure'!A39,'Total vaccine expenditure'!A39)</f>
        <v>1</v>
      </c>
      <c r="B38" t="b">
        <f>EXACT('Government vaccine expenditure'!B39,'Total vaccine expenditure'!B39)</f>
        <v>1</v>
      </c>
      <c r="C38" t="b">
        <f>EXACT('Government vaccine expenditure'!B39,'Share paid by government'!B39)</f>
        <v>1</v>
      </c>
      <c r="D38" t="b">
        <f>EXACT('Government vaccine expenditure'!A39,'Share paid by government'!A39)</f>
        <v>1</v>
      </c>
      <c r="E38" t="b">
        <f>EXACT('Total vaccine expenditure'!A39,'Share paid by government'!A39)</f>
        <v>1</v>
      </c>
      <c r="F38" t="b">
        <f>EXACT('Government vaccine expenditure'!E39,'Total vaccine expenditure'!E39)</f>
        <v>1</v>
      </c>
      <c r="G38" t="b">
        <f>EXACT('Government vaccine expenditure'!E39,'Share paid by government'!D39)</f>
        <v>1</v>
      </c>
    </row>
    <row r="39" spans="1:7" x14ac:dyDescent="0.3">
      <c r="A39" t="b">
        <f>EXACT('Government vaccine expenditure'!A40,'Total vaccine expenditure'!A40)</f>
        <v>1</v>
      </c>
      <c r="B39" t="b">
        <f>EXACT('Government vaccine expenditure'!B40,'Total vaccine expenditure'!B40)</f>
        <v>1</v>
      </c>
      <c r="C39" t="b">
        <f>EXACT('Government vaccine expenditure'!B40,'Share paid by government'!B40)</f>
        <v>1</v>
      </c>
      <c r="D39" t="b">
        <f>EXACT('Government vaccine expenditure'!A40,'Share paid by government'!A40)</f>
        <v>1</v>
      </c>
      <c r="E39" t="b">
        <f>EXACT('Total vaccine expenditure'!A40,'Share paid by government'!A40)</f>
        <v>1</v>
      </c>
      <c r="F39" t="b">
        <f>EXACT('Government vaccine expenditure'!E40,'Total vaccine expenditure'!E40)</f>
        <v>1</v>
      </c>
      <c r="G39" t="b">
        <f>EXACT('Government vaccine expenditure'!E40,'Share paid by government'!D40)</f>
        <v>1</v>
      </c>
    </row>
    <row r="40" spans="1:7" x14ac:dyDescent="0.3">
      <c r="A40" t="b">
        <f>EXACT('Government vaccine expenditure'!A41,'Total vaccine expenditure'!A41)</f>
        <v>1</v>
      </c>
      <c r="B40" t="b">
        <f>EXACT('Government vaccine expenditure'!B41,'Total vaccine expenditure'!B41)</f>
        <v>1</v>
      </c>
      <c r="C40" t="b">
        <f>EXACT('Government vaccine expenditure'!B41,'Share paid by government'!B41)</f>
        <v>1</v>
      </c>
      <c r="D40" t="b">
        <f>EXACT('Government vaccine expenditure'!A41,'Share paid by government'!A41)</f>
        <v>1</v>
      </c>
      <c r="E40" t="b">
        <f>EXACT('Total vaccine expenditure'!A41,'Share paid by government'!A41)</f>
        <v>1</v>
      </c>
      <c r="F40" t="b">
        <f>EXACT('Government vaccine expenditure'!E41,'Total vaccine expenditure'!E41)</f>
        <v>1</v>
      </c>
      <c r="G40" t="b">
        <f>EXACT('Government vaccine expenditure'!E41,'Share paid by government'!D41)</f>
        <v>1</v>
      </c>
    </row>
    <row r="41" spans="1:7" x14ac:dyDescent="0.3">
      <c r="A41" t="b">
        <f>EXACT('Government vaccine expenditure'!A42,'Total vaccine expenditure'!A42)</f>
        <v>1</v>
      </c>
      <c r="B41" t="b">
        <f>EXACT('Government vaccine expenditure'!B42,'Total vaccine expenditure'!B42)</f>
        <v>1</v>
      </c>
      <c r="C41" t="b">
        <f>EXACT('Government vaccine expenditure'!B42,'Share paid by government'!B42)</f>
        <v>1</v>
      </c>
      <c r="D41" t="b">
        <f>EXACT('Government vaccine expenditure'!A42,'Share paid by government'!A42)</f>
        <v>1</v>
      </c>
      <c r="E41" t="b">
        <f>EXACT('Total vaccine expenditure'!A42,'Share paid by government'!A42)</f>
        <v>1</v>
      </c>
      <c r="F41" t="b">
        <f>EXACT('Government vaccine expenditure'!E42,'Total vaccine expenditure'!E42)</f>
        <v>1</v>
      </c>
      <c r="G41" t="b">
        <f>EXACT('Government vaccine expenditure'!E42,'Share paid by government'!D42)</f>
        <v>1</v>
      </c>
    </row>
    <row r="42" spans="1:7" x14ac:dyDescent="0.3">
      <c r="A42" t="b">
        <f>EXACT('Government vaccine expenditure'!A43,'Total vaccine expenditure'!A43)</f>
        <v>1</v>
      </c>
      <c r="B42" t="b">
        <f>EXACT('Government vaccine expenditure'!B43,'Total vaccine expenditure'!B43)</f>
        <v>1</v>
      </c>
      <c r="C42" t="b">
        <f>EXACT('Government vaccine expenditure'!B43,'Share paid by government'!B43)</f>
        <v>1</v>
      </c>
      <c r="D42" t="b">
        <f>EXACT('Government vaccine expenditure'!A43,'Share paid by government'!A43)</f>
        <v>1</v>
      </c>
      <c r="E42" t="b">
        <f>EXACT('Total vaccine expenditure'!A43,'Share paid by government'!A43)</f>
        <v>1</v>
      </c>
      <c r="F42" t="b">
        <f>EXACT('Government vaccine expenditure'!E43,'Total vaccine expenditure'!E43)</f>
        <v>1</v>
      </c>
      <c r="G42" t="b">
        <f>EXACT('Government vaccine expenditure'!E43,'Share paid by government'!D43)</f>
        <v>1</v>
      </c>
    </row>
    <row r="43" spans="1:7" x14ac:dyDescent="0.3">
      <c r="A43" t="b">
        <f>EXACT('Government vaccine expenditure'!A44,'Total vaccine expenditure'!A44)</f>
        <v>1</v>
      </c>
      <c r="B43" t="b">
        <f>EXACT('Government vaccine expenditure'!B44,'Total vaccine expenditure'!B44)</f>
        <v>1</v>
      </c>
      <c r="C43" t="b">
        <f>EXACT('Government vaccine expenditure'!B44,'Share paid by government'!B44)</f>
        <v>1</v>
      </c>
      <c r="D43" t="b">
        <f>EXACT('Government vaccine expenditure'!A44,'Share paid by government'!A44)</f>
        <v>1</v>
      </c>
      <c r="E43" t="b">
        <f>EXACT('Total vaccine expenditure'!A44,'Share paid by government'!A44)</f>
        <v>1</v>
      </c>
      <c r="F43" t="b">
        <f>EXACT('Government vaccine expenditure'!E44,'Total vaccine expenditure'!E44)</f>
        <v>1</v>
      </c>
      <c r="G43" t="b">
        <f>EXACT('Government vaccine expenditure'!E44,'Share paid by government'!D44)</f>
        <v>1</v>
      </c>
    </row>
    <row r="44" spans="1:7" x14ac:dyDescent="0.3">
      <c r="A44" t="b">
        <f>EXACT('Government vaccine expenditure'!A45,'Total vaccine expenditure'!A45)</f>
        <v>1</v>
      </c>
      <c r="B44" t="b">
        <f>EXACT('Government vaccine expenditure'!B45,'Total vaccine expenditure'!B45)</f>
        <v>1</v>
      </c>
      <c r="C44" t="b">
        <f>EXACT('Government vaccine expenditure'!B45,'Share paid by government'!B45)</f>
        <v>1</v>
      </c>
      <c r="D44" t="b">
        <f>EXACT('Government vaccine expenditure'!A45,'Share paid by government'!A45)</f>
        <v>1</v>
      </c>
      <c r="E44" t="b">
        <f>EXACT('Total vaccine expenditure'!A45,'Share paid by government'!A45)</f>
        <v>1</v>
      </c>
      <c r="F44" t="b">
        <f>EXACT('Government vaccine expenditure'!E45,'Total vaccine expenditure'!E45)</f>
        <v>1</v>
      </c>
      <c r="G44" t="b">
        <f>EXACT('Government vaccine expenditure'!E45,'Share paid by government'!D45)</f>
        <v>1</v>
      </c>
    </row>
    <row r="45" spans="1:7" x14ac:dyDescent="0.3">
      <c r="A45" t="b">
        <f>EXACT('Government vaccine expenditure'!A46,'Total vaccine expenditure'!A46)</f>
        <v>1</v>
      </c>
      <c r="B45" t="b">
        <f>EXACT('Government vaccine expenditure'!B46,'Total vaccine expenditure'!B46)</f>
        <v>1</v>
      </c>
      <c r="C45" t="b">
        <f>EXACT('Government vaccine expenditure'!B46,'Share paid by government'!B46)</f>
        <v>1</v>
      </c>
      <c r="D45" t="b">
        <f>EXACT('Government vaccine expenditure'!A46,'Share paid by government'!A46)</f>
        <v>1</v>
      </c>
      <c r="E45" t="b">
        <f>EXACT('Total vaccine expenditure'!A46,'Share paid by government'!A46)</f>
        <v>1</v>
      </c>
      <c r="F45" t="b">
        <f>EXACT('Government vaccine expenditure'!E46,'Total vaccine expenditure'!E46)</f>
        <v>1</v>
      </c>
      <c r="G45" t="b">
        <f>EXACT('Government vaccine expenditure'!E46,'Share paid by government'!D46)</f>
        <v>1</v>
      </c>
    </row>
    <row r="46" spans="1:7" x14ac:dyDescent="0.3">
      <c r="A46" t="b">
        <f>EXACT('Government vaccine expenditure'!A47,'Total vaccine expenditure'!A47)</f>
        <v>1</v>
      </c>
      <c r="B46" t="b">
        <f>EXACT('Government vaccine expenditure'!B47,'Total vaccine expenditure'!B47)</f>
        <v>1</v>
      </c>
      <c r="C46" t="b">
        <f>EXACT('Government vaccine expenditure'!B47,'Share paid by government'!B47)</f>
        <v>1</v>
      </c>
      <c r="D46" t="b">
        <f>EXACT('Government vaccine expenditure'!A47,'Share paid by government'!A47)</f>
        <v>1</v>
      </c>
      <c r="E46" t="b">
        <f>EXACT('Total vaccine expenditure'!A47,'Share paid by government'!A47)</f>
        <v>1</v>
      </c>
      <c r="F46" t="b">
        <f>EXACT('Government vaccine expenditure'!E47,'Total vaccine expenditure'!E47)</f>
        <v>1</v>
      </c>
      <c r="G46" t="b">
        <f>EXACT('Government vaccine expenditure'!E47,'Share paid by government'!D47)</f>
        <v>1</v>
      </c>
    </row>
    <row r="47" spans="1:7" x14ac:dyDescent="0.3">
      <c r="A47" t="b">
        <f>EXACT('Government vaccine expenditure'!A48,'Total vaccine expenditure'!A48)</f>
        <v>1</v>
      </c>
      <c r="B47" t="b">
        <f>EXACT('Government vaccine expenditure'!B48,'Total vaccine expenditure'!B48)</f>
        <v>1</v>
      </c>
      <c r="C47" t="b">
        <f>EXACT('Government vaccine expenditure'!B48,'Share paid by government'!B48)</f>
        <v>1</v>
      </c>
      <c r="D47" t="b">
        <f>EXACT('Government vaccine expenditure'!A48,'Share paid by government'!A48)</f>
        <v>1</v>
      </c>
      <c r="E47" t="b">
        <f>EXACT('Total vaccine expenditure'!A48,'Share paid by government'!A48)</f>
        <v>1</v>
      </c>
      <c r="F47" t="b">
        <f>EXACT('Government vaccine expenditure'!E48,'Total vaccine expenditure'!E48)</f>
        <v>1</v>
      </c>
      <c r="G47" t="b">
        <f>EXACT('Government vaccine expenditure'!E48,'Share paid by government'!D48)</f>
        <v>1</v>
      </c>
    </row>
    <row r="48" spans="1:7" x14ac:dyDescent="0.3">
      <c r="A48" t="b">
        <f>EXACT('Government vaccine expenditure'!A49,'Total vaccine expenditure'!A49)</f>
        <v>1</v>
      </c>
      <c r="B48" t="b">
        <f>EXACT('Government vaccine expenditure'!B49,'Total vaccine expenditure'!B49)</f>
        <v>1</v>
      </c>
      <c r="C48" t="b">
        <f>EXACT('Government vaccine expenditure'!B49,'Share paid by government'!B49)</f>
        <v>1</v>
      </c>
      <c r="D48" t="b">
        <f>EXACT('Government vaccine expenditure'!A49,'Share paid by government'!A49)</f>
        <v>1</v>
      </c>
      <c r="E48" t="b">
        <f>EXACT('Total vaccine expenditure'!A49,'Share paid by government'!A49)</f>
        <v>1</v>
      </c>
      <c r="F48" t="b">
        <f>EXACT('Government vaccine expenditure'!E49,'Total vaccine expenditure'!E49)</f>
        <v>1</v>
      </c>
      <c r="G48" t="b">
        <f>EXACT('Government vaccine expenditure'!E49,'Share paid by government'!D49)</f>
        <v>1</v>
      </c>
    </row>
    <row r="49" spans="1:7" x14ac:dyDescent="0.3">
      <c r="A49" t="b">
        <f>EXACT('Government vaccine expenditure'!A50,'Total vaccine expenditure'!A50)</f>
        <v>1</v>
      </c>
      <c r="B49" t="b">
        <f>EXACT('Government vaccine expenditure'!B50,'Total vaccine expenditure'!B50)</f>
        <v>1</v>
      </c>
      <c r="C49" t="b">
        <f>EXACT('Government vaccine expenditure'!B50,'Share paid by government'!B50)</f>
        <v>1</v>
      </c>
      <c r="D49" t="b">
        <f>EXACT('Government vaccine expenditure'!A50,'Share paid by government'!A50)</f>
        <v>1</v>
      </c>
      <c r="E49" t="b">
        <f>EXACT('Total vaccine expenditure'!A50,'Share paid by government'!A50)</f>
        <v>1</v>
      </c>
      <c r="F49" t="b">
        <f>EXACT('Government vaccine expenditure'!E50,'Total vaccine expenditure'!E50)</f>
        <v>1</v>
      </c>
      <c r="G49" t="b">
        <f>EXACT('Government vaccine expenditure'!E50,'Share paid by government'!D50)</f>
        <v>1</v>
      </c>
    </row>
    <row r="50" spans="1:7" x14ac:dyDescent="0.3">
      <c r="A50" t="b">
        <f>EXACT('Government vaccine expenditure'!A51,'Total vaccine expenditure'!A51)</f>
        <v>1</v>
      </c>
      <c r="B50" t="b">
        <f>EXACT('Government vaccine expenditure'!B51,'Total vaccine expenditure'!B51)</f>
        <v>1</v>
      </c>
      <c r="C50" t="b">
        <f>EXACT('Government vaccine expenditure'!B51,'Share paid by government'!B51)</f>
        <v>1</v>
      </c>
      <c r="D50" t="b">
        <f>EXACT('Government vaccine expenditure'!A51,'Share paid by government'!A51)</f>
        <v>1</v>
      </c>
      <c r="E50" t="b">
        <f>EXACT('Total vaccine expenditure'!A51,'Share paid by government'!A51)</f>
        <v>1</v>
      </c>
      <c r="F50" t="b">
        <f>EXACT('Government vaccine expenditure'!E51,'Total vaccine expenditure'!E51)</f>
        <v>1</v>
      </c>
      <c r="G50" t="b">
        <f>EXACT('Government vaccine expenditure'!E51,'Share paid by government'!D51)</f>
        <v>1</v>
      </c>
    </row>
    <row r="51" spans="1:7" x14ac:dyDescent="0.3">
      <c r="A51" t="b">
        <f>EXACT('Government vaccine expenditure'!A52,'Total vaccine expenditure'!A52)</f>
        <v>1</v>
      </c>
      <c r="B51" t="b">
        <f>EXACT('Government vaccine expenditure'!B52,'Total vaccine expenditure'!B52)</f>
        <v>1</v>
      </c>
      <c r="C51" t="b">
        <f>EXACT('Government vaccine expenditure'!B52,'Share paid by government'!B52)</f>
        <v>1</v>
      </c>
      <c r="D51" t="b">
        <f>EXACT('Government vaccine expenditure'!A52,'Share paid by government'!A52)</f>
        <v>1</v>
      </c>
      <c r="E51" t="b">
        <f>EXACT('Total vaccine expenditure'!A52,'Share paid by government'!A52)</f>
        <v>1</v>
      </c>
      <c r="F51" t="b">
        <f>EXACT('Government vaccine expenditure'!E52,'Total vaccine expenditure'!E52)</f>
        <v>1</v>
      </c>
      <c r="G51" t="b">
        <f>EXACT('Government vaccine expenditure'!E52,'Share paid by government'!D52)</f>
        <v>1</v>
      </c>
    </row>
    <row r="52" spans="1:7" x14ac:dyDescent="0.3">
      <c r="A52" t="b">
        <f>EXACT('Government vaccine expenditure'!A53,'Total vaccine expenditure'!A53)</f>
        <v>1</v>
      </c>
      <c r="B52" t="b">
        <f>EXACT('Government vaccine expenditure'!B53,'Total vaccine expenditure'!B53)</f>
        <v>1</v>
      </c>
      <c r="C52" t="b">
        <f>EXACT('Government vaccine expenditure'!B53,'Share paid by government'!B53)</f>
        <v>1</v>
      </c>
      <c r="D52" t="b">
        <f>EXACT('Government vaccine expenditure'!A53,'Share paid by government'!A53)</f>
        <v>1</v>
      </c>
      <c r="E52" t="b">
        <f>EXACT('Total vaccine expenditure'!A53,'Share paid by government'!A53)</f>
        <v>1</v>
      </c>
      <c r="F52" t="b">
        <f>EXACT('Government vaccine expenditure'!E53,'Total vaccine expenditure'!E53)</f>
        <v>1</v>
      </c>
      <c r="G52" t="b">
        <f>EXACT('Government vaccine expenditure'!E53,'Share paid by government'!D53)</f>
        <v>1</v>
      </c>
    </row>
    <row r="53" spans="1:7" x14ac:dyDescent="0.3">
      <c r="A53" t="b">
        <f>EXACT('Government vaccine expenditure'!A54,'Total vaccine expenditure'!A54)</f>
        <v>1</v>
      </c>
      <c r="B53" t="b">
        <f>EXACT('Government vaccine expenditure'!B54,'Total vaccine expenditure'!B54)</f>
        <v>1</v>
      </c>
      <c r="C53" t="b">
        <f>EXACT('Government vaccine expenditure'!B54,'Share paid by government'!B54)</f>
        <v>1</v>
      </c>
      <c r="D53" t="b">
        <f>EXACT('Government vaccine expenditure'!A54,'Share paid by government'!A54)</f>
        <v>1</v>
      </c>
      <c r="E53" t="b">
        <f>EXACT('Total vaccine expenditure'!A54,'Share paid by government'!A54)</f>
        <v>1</v>
      </c>
      <c r="F53" t="b">
        <f>EXACT('Government vaccine expenditure'!E54,'Total vaccine expenditure'!E54)</f>
        <v>1</v>
      </c>
      <c r="G53" t="b">
        <f>EXACT('Government vaccine expenditure'!E54,'Share paid by government'!D54)</f>
        <v>1</v>
      </c>
    </row>
    <row r="54" spans="1:7" x14ac:dyDescent="0.3">
      <c r="A54" t="b">
        <f>EXACT('Government vaccine expenditure'!A55,'Total vaccine expenditure'!A55)</f>
        <v>1</v>
      </c>
      <c r="B54" t="b">
        <f>EXACT('Government vaccine expenditure'!B55,'Total vaccine expenditure'!B55)</f>
        <v>1</v>
      </c>
      <c r="C54" t="b">
        <f>EXACT('Government vaccine expenditure'!B55,'Share paid by government'!B55)</f>
        <v>1</v>
      </c>
      <c r="D54" t="b">
        <f>EXACT('Government vaccine expenditure'!A55,'Share paid by government'!A55)</f>
        <v>1</v>
      </c>
      <c r="E54" t="b">
        <f>EXACT('Total vaccine expenditure'!A55,'Share paid by government'!A55)</f>
        <v>1</v>
      </c>
      <c r="F54" t="b">
        <f>EXACT('Government vaccine expenditure'!E55,'Total vaccine expenditure'!E55)</f>
        <v>1</v>
      </c>
      <c r="G54" t="b">
        <f>EXACT('Government vaccine expenditure'!E55,'Share paid by government'!D55)</f>
        <v>1</v>
      </c>
    </row>
    <row r="55" spans="1:7" x14ac:dyDescent="0.3">
      <c r="A55" t="b">
        <f>EXACT('Government vaccine expenditure'!A56,'Total vaccine expenditure'!A56)</f>
        <v>1</v>
      </c>
      <c r="B55" t="b">
        <f>EXACT('Government vaccine expenditure'!B56,'Total vaccine expenditure'!B56)</f>
        <v>1</v>
      </c>
      <c r="C55" t="b">
        <f>EXACT('Government vaccine expenditure'!B56,'Share paid by government'!B56)</f>
        <v>1</v>
      </c>
      <c r="D55" t="b">
        <f>EXACT('Government vaccine expenditure'!A56,'Share paid by government'!A56)</f>
        <v>1</v>
      </c>
      <c r="E55" t="b">
        <f>EXACT('Total vaccine expenditure'!A56,'Share paid by government'!A56)</f>
        <v>1</v>
      </c>
      <c r="F55" t="b">
        <f>EXACT('Government vaccine expenditure'!E56,'Total vaccine expenditure'!E56)</f>
        <v>1</v>
      </c>
      <c r="G55" t="b">
        <f>EXACT('Government vaccine expenditure'!E56,'Share paid by government'!D56)</f>
        <v>1</v>
      </c>
    </row>
    <row r="56" spans="1:7" x14ac:dyDescent="0.3">
      <c r="A56" t="b">
        <f>EXACT('Government vaccine expenditure'!A57,'Total vaccine expenditure'!A57)</f>
        <v>1</v>
      </c>
      <c r="B56" t="b">
        <f>EXACT('Government vaccine expenditure'!B57,'Total vaccine expenditure'!B57)</f>
        <v>1</v>
      </c>
      <c r="C56" t="b">
        <f>EXACT('Government vaccine expenditure'!B57,'Share paid by government'!B57)</f>
        <v>1</v>
      </c>
      <c r="D56" t="b">
        <f>EXACT('Government vaccine expenditure'!A57,'Share paid by government'!A57)</f>
        <v>1</v>
      </c>
      <c r="E56" t="b">
        <f>EXACT('Total vaccine expenditure'!A57,'Share paid by government'!A57)</f>
        <v>1</v>
      </c>
      <c r="F56" t="b">
        <f>EXACT('Government vaccine expenditure'!E57,'Total vaccine expenditure'!E57)</f>
        <v>1</v>
      </c>
      <c r="G56" t="b">
        <f>EXACT('Government vaccine expenditure'!E57,'Share paid by government'!D57)</f>
        <v>1</v>
      </c>
    </row>
    <row r="57" spans="1:7" x14ac:dyDescent="0.3">
      <c r="A57" t="b">
        <f>EXACT('Government vaccine expenditure'!A58,'Total vaccine expenditure'!A58)</f>
        <v>1</v>
      </c>
      <c r="B57" t="b">
        <f>EXACT('Government vaccine expenditure'!B58,'Total vaccine expenditure'!B58)</f>
        <v>1</v>
      </c>
      <c r="C57" t="b">
        <f>EXACT('Government vaccine expenditure'!B58,'Share paid by government'!B58)</f>
        <v>1</v>
      </c>
      <c r="D57" t="b">
        <f>EXACT('Government vaccine expenditure'!A58,'Share paid by government'!A58)</f>
        <v>1</v>
      </c>
      <c r="E57" t="b">
        <f>EXACT('Total vaccine expenditure'!A58,'Share paid by government'!A58)</f>
        <v>1</v>
      </c>
      <c r="F57" t="b">
        <f>EXACT('Government vaccine expenditure'!E58,'Total vaccine expenditure'!E58)</f>
        <v>1</v>
      </c>
      <c r="G57" t="b">
        <f>EXACT('Government vaccine expenditure'!E58,'Share paid by government'!D58)</f>
        <v>1</v>
      </c>
    </row>
    <row r="58" spans="1:7" x14ac:dyDescent="0.3">
      <c r="A58" t="b">
        <f>EXACT('Government vaccine expenditure'!A59,'Total vaccine expenditure'!A59)</f>
        <v>1</v>
      </c>
      <c r="B58" t="b">
        <f>EXACT('Government vaccine expenditure'!B59,'Total vaccine expenditure'!B59)</f>
        <v>1</v>
      </c>
      <c r="C58" t="b">
        <f>EXACT('Government vaccine expenditure'!B59,'Share paid by government'!B59)</f>
        <v>1</v>
      </c>
      <c r="D58" t="b">
        <f>EXACT('Government vaccine expenditure'!A59,'Share paid by government'!A59)</f>
        <v>1</v>
      </c>
      <c r="E58" t="b">
        <f>EXACT('Total vaccine expenditure'!A59,'Share paid by government'!A59)</f>
        <v>1</v>
      </c>
      <c r="F58" t="b">
        <f>EXACT('Government vaccine expenditure'!E59,'Total vaccine expenditure'!E59)</f>
        <v>1</v>
      </c>
      <c r="G58" t="b">
        <f>EXACT('Government vaccine expenditure'!E59,'Share paid by government'!D59)</f>
        <v>1</v>
      </c>
    </row>
    <row r="59" spans="1:7" x14ac:dyDescent="0.3">
      <c r="A59" t="b">
        <f>EXACT('Government vaccine expenditure'!A60,'Total vaccine expenditure'!A60)</f>
        <v>1</v>
      </c>
      <c r="B59" t="b">
        <f>EXACT('Government vaccine expenditure'!B60,'Total vaccine expenditure'!B60)</f>
        <v>1</v>
      </c>
      <c r="C59" t="b">
        <f>EXACT('Government vaccine expenditure'!B60,'Share paid by government'!B60)</f>
        <v>1</v>
      </c>
      <c r="D59" t="b">
        <f>EXACT('Government vaccine expenditure'!A60,'Share paid by government'!A60)</f>
        <v>1</v>
      </c>
      <c r="E59" t="b">
        <f>EXACT('Total vaccine expenditure'!A60,'Share paid by government'!A60)</f>
        <v>1</v>
      </c>
      <c r="F59" t="b">
        <f>EXACT('Government vaccine expenditure'!E60,'Total vaccine expenditure'!E60)</f>
        <v>1</v>
      </c>
      <c r="G59" t="b">
        <f>EXACT('Government vaccine expenditure'!E60,'Share paid by government'!D60)</f>
        <v>1</v>
      </c>
    </row>
    <row r="60" spans="1:7" x14ac:dyDescent="0.3">
      <c r="A60" t="b">
        <f>EXACT('Government vaccine expenditure'!A61,'Total vaccine expenditure'!A61)</f>
        <v>1</v>
      </c>
      <c r="B60" t="b">
        <f>EXACT('Government vaccine expenditure'!B61,'Total vaccine expenditure'!B61)</f>
        <v>1</v>
      </c>
      <c r="C60" t="b">
        <f>EXACT('Government vaccine expenditure'!B61,'Share paid by government'!B61)</f>
        <v>1</v>
      </c>
      <c r="D60" t="b">
        <f>EXACT('Government vaccine expenditure'!A61,'Share paid by government'!A61)</f>
        <v>1</v>
      </c>
      <c r="E60" t="b">
        <f>EXACT('Total vaccine expenditure'!A61,'Share paid by government'!A61)</f>
        <v>1</v>
      </c>
      <c r="F60" t="b">
        <f>EXACT('Government vaccine expenditure'!E61,'Total vaccine expenditure'!E61)</f>
        <v>1</v>
      </c>
      <c r="G60" t="b">
        <f>EXACT('Government vaccine expenditure'!E61,'Share paid by government'!D61)</f>
        <v>1</v>
      </c>
    </row>
    <row r="61" spans="1:7" x14ac:dyDescent="0.3">
      <c r="A61" t="b">
        <f>EXACT('Government vaccine expenditure'!A62,'Total vaccine expenditure'!A62)</f>
        <v>1</v>
      </c>
      <c r="B61" t="b">
        <f>EXACT('Government vaccine expenditure'!B62,'Total vaccine expenditure'!B62)</f>
        <v>1</v>
      </c>
      <c r="C61" t="b">
        <f>EXACT('Government vaccine expenditure'!B62,'Share paid by government'!B62)</f>
        <v>1</v>
      </c>
      <c r="D61" t="b">
        <f>EXACT('Government vaccine expenditure'!A62,'Share paid by government'!A62)</f>
        <v>1</v>
      </c>
      <c r="E61" t="b">
        <f>EXACT('Total vaccine expenditure'!A62,'Share paid by government'!A62)</f>
        <v>1</v>
      </c>
      <c r="F61" t="b">
        <f>EXACT('Government vaccine expenditure'!E62,'Total vaccine expenditure'!E62)</f>
        <v>1</v>
      </c>
      <c r="G61" t="b">
        <f>EXACT('Government vaccine expenditure'!E62,'Share paid by government'!D62)</f>
        <v>1</v>
      </c>
    </row>
    <row r="62" spans="1:7" x14ac:dyDescent="0.3">
      <c r="A62" t="b">
        <f>EXACT('Government vaccine expenditure'!A63,'Total vaccine expenditure'!A63)</f>
        <v>1</v>
      </c>
      <c r="B62" t="b">
        <f>EXACT('Government vaccine expenditure'!B63,'Total vaccine expenditure'!B63)</f>
        <v>1</v>
      </c>
      <c r="C62" t="b">
        <f>EXACT('Government vaccine expenditure'!B63,'Share paid by government'!B63)</f>
        <v>1</v>
      </c>
      <c r="D62" t="b">
        <f>EXACT('Government vaccine expenditure'!A63,'Share paid by government'!A63)</f>
        <v>1</v>
      </c>
      <c r="E62" t="b">
        <f>EXACT('Total vaccine expenditure'!A63,'Share paid by government'!A63)</f>
        <v>1</v>
      </c>
      <c r="F62" t="b">
        <f>EXACT('Government vaccine expenditure'!E63,'Total vaccine expenditure'!E63)</f>
        <v>1</v>
      </c>
      <c r="G62" t="b">
        <f>EXACT('Government vaccine expenditure'!E63,'Share paid by government'!D63)</f>
        <v>1</v>
      </c>
    </row>
    <row r="63" spans="1:7" x14ac:dyDescent="0.3">
      <c r="A63" t="b">
        <f>EXACT('Government vaccine expenditure'!A64,'Total vaccine expenditure'!A64)</f>
        <v>1</v>
      </c>
      <c r="B63" t="b">
        <f>EXACT('Government vaccine expenditure'!B64,'Total vaccine expenditure'!B64)</f>
        <v>1</v>
      </c>
      <c r="C63" t="b">
        <f>EXACT('Government vaccine expenditure'!B64,'Share paid by government'!B64)</f>
        <v>1</v>
      </c>
      <c r="D63" t="b">
        <f>EXACT('Government vaccine expenditure'!A64,'Share paid by government'!A64)</f>
        <v>1</v>
      </c>
      <c r="E63" t="b">
        <f>EXACT('Total vaccine expenditure'!A64,'Share paid by government'!A64)</f>
        <v>1</v>
      </c>
      <c r="F63" t="b">
        <f>EXACT('Government vaccine expenditure'!E64,'Total vaccine expenditure'!E64)</f>
        <v>1</v>
      </c>
      <c r="G63" t="b">
        <f>EXACT('Government vaccine expenditure'!E64,'Share paid by government'!D64)</f>
        <v>1</v>
      </c>
    </row>
    <row r="64" spans="1:7" x14ac:dyDescent="0.3">
      <c r="A64" t="b">
        <f>EXACT('Government vaccine expenditure'!A65,'Total vaccine expenditure'!A65)</f>
        <v>1</v>
      </c>
      <c r="B64" t="b">
        <f>EXACT('Government vaccine expenditure'!B65,'Total vaccine expenditure'!B65)</f>
        <v>1</v>
      </c>
      <c r="C64" t="b">
        <f>EXACT('Government vaccine expenditure'!B65,'Share paid by government'!B65)</f>
        <v>1</v>
      </c>
      <c r="D64" t="b">
        <f>EXACT('Government vaccine expenditure'!A65,'Share paid by government'!A65)</f>
        <v>1</v>
      </c>
      <c r="E64" t="b">
        <f>EXACT('Total vaccine expenditure'!A65,'Share paid by government'!A65)</f>
        <v>1</v>
      </c>
      <c r="F64" t="b">
        <f>EXACT('Government vaccine expenditure'!E65,'Total vaccine expenditure'!E65)</f>
        <v>1</v>
      </c>
      <c r="G64" t="b">
        <f>EXACT('Government vaccine expenditure'!E65,'Share paid by government'!D65)</f>
        <v>1</v>
      </c>
    </row>
    <row r="65" spans="1:7" x14ac:dyDescent="0.3">
      <c r="A65" t="b">
        <f>EXACT('Government vaccine expenditure'!A66,'Total vaccine expenditure'!A66)</f>
        <v>1</v>
      </c>
      <c r="B65" t="b">
        <f>EXACT('Government vaccine expenditure'!B66,'Total vaccine expenditure'!B66)</f>
        <v>1</v>
      </c>
      <c r="C65" t="b">
        <f>EXACT('Government vaccine expenditure'!B66,'Share paid by government'!B66)</f>
        <v>1</v>
      </c>
      <c r="D65" t="b">
        <f>EXACT('Government vaccine expenditure'!A66,'Share paid by government'!A66)</f>
        <v>1</v>
      </c>
      <c r="E65" t="b">
        <f>EXACT('Total vaccine expenditure'!A66,'Share paid by government'!A66)</f>
        <v>1</v>
      </c>
      <c r="F65" t="b">
        <f>EXACT('Government vaccine expenditure'!E66,'Total vaccine expenditure'!E66)</f>
        <v>1</v>
      </c>
      <c r="G65" t="b">
        <f>EXACT('Government vaccine expenditure'!E66,'Share paid by government'!D66)</f>
        <v>1</v>
      </c>
    </row>
    <row r="66" spans="1:7" x14ac:dyDescent="0.3">
      <c r="A66" t="b">
        <f>EXACT('Government vaccine expenditure'!A67,'Total vaccine expenditure'!A67)</f>
        <v>1</v>
      </c>
      <c r="B66" t="b">
        <f>EXACT('Government vaccine expenditure'!B67,'Total vaccine expenditure'!B67)</f>
        <v>1</v>
      </c>
      <c r="C66" t="b">
        <f>EXACT('Government vaccine expenditure'!B67,'Share paid by government'!B67)</f>
        <v>1</v>
      </c>
      <c r="D66" t="b">
        <f>EXACT('Government vaccine expenditure'!A67,'Share paid by government'!A67)</f>
        <v>1</v>
      </c>
      <c r="E66" t="b">
        <f>EXACT('Total vaccine expenditure'!A67,'Share paid by government'!A67)</f>
        <v>1</v>
      </c>
      <c r="F66" t="b">
        <f>EXACT('Government vaccine expenditure'!E67,'Total vaccine expenditure'!E67)</f>
        <v>1</v>
      </c>
      <c r="G66" t="b">
        <f>EXACT('Government vaccine expenditure'!E67,'Share paid by government'!D67)</f>
        <v>1</v>
      </c>
    </row>
    <row r="67" spans="1:7" x14ac:dyDescent="0.3">
      <c r="A67" t="b">
        <f>EXACT('Government vaccine expenditure'!A68,'Total vaccine expenditure'!A68)</f>
        <v>1</v>
      </c>
      <c r="B67" t="b">
        <f>EXACT('Government vaccine expenditure'!B68,'Total vaccine expenditure'!B68)</f>
        <v>1</v>
      </c>
      <c r="C67" t="b">
        <f>EXACT('Government vaccine expenditure'!B68,'Share paid by government'!B68)</f>
        <v>1</v>
      </c>
      <c r="D67" t="b">
        <f>EXACT('Government vaccine expenditure'!A68,'Share paid by government'!A68)</f>
        <v>1</v>
      </c>
      <c r="E67" t="b">
        <f>EXACT('Total vaccine expenditure'!A68,'Share paid by government'!A68)</f>
        <v>1</v>
      </c>
      <c r="F67" t="b">
        <f>EXACT('Government vaccine expenditure'!E68,'Total vaccine expenditure'!E68)</f>
        <v>1</v>
      </c>
      <c r="G67" t="b">
        <f>EXACT('Government vaccine expenditure'!E68,'Share paid by government'!D68)</f>
        <v>1</v>
      </c>
    </row>
    <row r="68" spans="1:7" x14ac:dyDescent="0.3">
      <c r="A68" t="b">
        <f>EXACT('Government vaccine expenditure'!A69,'Total vaccine expenditure'!A69)</f>
        <v>1</v>
      </c>
      <c r="B68" t="b">
        <f>EXACT('Government vaccine expenditure'!B69,'Total vaccine expenditure'!B69)</f>
        <v>1</v>
      </c>
      <c r="C68" t="b">
        <f>EXACT('Government vaccine expenditure'!B69,'Share paid by government'!B69)</f>
        <v>1</v>
      </c>
      <c r="D68" t="b">
        <f>EXACT('Government vaccine expenditure'!A69,'Share paid by government'!A69)</f>
        <v>1</v>
      </c>
      <c r="E68" t="b">
        <f>EXACT('Total vaccine expenditure'!A69,'Share paid by government'!A69)</f>
        <v>1</v>
      </c>
      <c r="F68" t="b">
        <f>EXACT('Government vaccine expenditure'!E69,'Total vaccine expenditure'!E69)</f>
        <v>1</v>
      </c>
      <c r="G68" t="b">
        <f>EXACT('Government vaccine expenditure'!E69,'Share paid by government'!D69)</f>
        <v>1</v>
      </c>
    </row>
    <row r="69" spans="1:7" x14ac:dyDescent="0.3">
      <c r="A69" t="b">
        <f>EXACT('Government vaccine expenditure'!A70,'Total vaccine expenditure'!A70)</f>
        <v>1</v>
      </c>
      <c r="B69" t="b">
        <f>EXACT('Government vaccine expenditure'!B70,'Total vaccine expenditure'!B70)</f>
        <v>1</v>
      </c>
      <c r="C69" t="b">
        <f>EXACT('Government vaccine expenditure'!B70,'Share paid by government'!B70)</f>
        <v>1</v>
      </c>
      <c r="D69" t="b">
        <f>EXACT('Government vaccine expenditure'!A70,'Share paid by government'!A70)</f>
        <v>1</v>
      </c>
      <c r="E69" t="b">
        <f>EXACT('Total vaccine expenditure'!A70,'Share paid by government'!A70)</f>
        <v>1</v>
      </c>
      <c r="F69" t="b">
        <f>EXACT('Government vaccine expenditure'!E70,'Total vaccine expenditure'!E70)</f>
        <v>1</v>
      </c>
      <c r="G69" t="b">
        <f>EXACT('Government vaccine expenditure'!E70,'Share paid by government'!D70)</f>
        <v>1</v>
      </c>
    </row>
    <row r="70" spans="1:7" x14ac:dyDescent="0.3">
      <c r="A70" t="b">
        <f>EXACT('Government vaccine expenditure'!A71,'Total vaccine expenditure'!A71)</f>
        <v>1</v>
      </c>
      <c r="B70" t="b">
        <f>EXACT('Government vaccine expenditure'!B71,'Total vaccine expenditure'!B71)</f>
        <v>1</v>
      </c>
      <c r="C70" t="b">
        <f>EXACT('Government vaccine expenditure'!B71,'Share paid by government'!B71)</f>
        <v>1</v>
      </c>
      <c r="D70" t="b">
        <f>EXACT('Government vaccine expenditure'!A71,'Share paid by government'!A71)</f>
        <v>1</v>
      </c>
      <c r="E70" t="b">
        <f>EXACT('Total vaccine expenditure'!A71,'Share paid by government'!A71)</f>
        <v>1</v>
      </c>
      <c r="F70" t="b">
        <f>EXACT('Government vaccine expenditure'!E71,'Total vaccine expenditure'!E71)</f>
        <v>1</v>
      </c>
      <c r="G70" t="b">
        <f>EXACT('Government vaccine expenditure'!E71,'Share paid by government'!D71)</f>
        <v>1</v>
      </c>
    </row>
    <row r="71" spans="1:7" x14ac:dyDescent="0.3">
      <c r="A71" t="b">
        <f>EXACT('Government vaccine expenditure'!A72,'Total vaccine expenditure'!A72)</f>
        <v>1</v>
      </c>
      <c r="B71" t="b">
        <f>EXACT('Government vaccine expenditure'!B72,'Total vaccine expenditure'!B72)</f>
        <v>1</v>
      </c>
      <c r="C71" t="b">
        <f>EXACT('Government vaccine expenditure'!B72,'Share paid by government'!B72)</f>
        <v>1</v>
      </c>
      <c r="D71" t="b">
        <f>EXACT('Government vaccine expenditure'!A72,'Share paid by government'!A72)</f>
        <v>1</v>
      </c>
      <c r="E71" t="b">
        <f>EXACT('Total vaccine expenditure'!A72,'Share paid by government'!A72)</f>
        <v>1</v>
      </c>
      <c r="F71" t="b">
        <f>EXACT('Government vaccine expenditure'!E72,'Total vaccine expenditure'!E72)</f>
        <v>1</v>
      </c>
      <c r="G71" t="b">
        <f>EXACT('Government vaccine expenditure'!E72,'Share paid by government'!D72)</f>
        <v>1</v>
      </c>
    </row>
    <row r="72" spans="1:7" x14ac:dyDescent="0.3">
      <c r="A72" t="b">
        <f>EXACT('Government vaccine expenditure'!A73,'Total vaccine expenditure'!A73)</f>
        <v>1</v>
      </c>
      <c r="B72" t="b">
        <f>EXACT('Government vaccine expenditure'!B73,'Total vaccine expenditure'!B73)</f>
        <v>1</v>
      </c>
      <c r="C72" t="b">
        <f>EXACT('Government vaccine expenditure'!B73,'Share paid by government'!B73)</f>
        <v>1</v>
      </c>
      <c r="D72" t="b">
        <f>EXACT('Government vaccine expenditure'!A73,'Share paid by government'!A73)</f>
        <v>1</v>
      </c>
      <c r="E72" t="b">
        <f>EXACT('Total vaccine expenditure'!A73,'Share paid by government'!A73)</f>
        <v>1</v>
      </c>
      <c r="F72" t="b">
        <f>EXACT('Government vaccine expenditure'!E73,'Total vaccine expenditure'!E73)</f>
        <v>1</v>
      </c>
      <c r="G72" t="b">
        <f>EXACT('Government vaccine expenditure'!E73,'Share paid by government'!D73)</f>
        <v>1</v>
      </c>
    </row>
    <row r="73" spans="1:7" x14ac:dyDescent="0.3">
      <c r="A73" t="b">
        <f>EXACT('Government vaccine expenditure'!A74,'Total vaccine expenditure'!A74)</f>
        <v>1</v>
      </c>
      <c r="B73" t="b">
        <f>EXACT('Government vaccine expenditure'!B74,'Total vaccine expenditure'!B74)</f>
        <v>1</v>
      </c>
      <c r="C73" t="b">
        <f>EXACT('Government vaccine expenditure'!B74,'Share paid by government'!B74)</f>
        <v>1</v>
      </c>
      <c r="D73" t="b">
        <f>EXACT('Government vaccine expenditure'!A74,'Share paid by government'!A74)</f>
        <v>1</v>
      </c>
      <c r="E73" t="b">
        <f>EXACT('Total vaccine expenditure'!A74,'Share paid by government'!A74)</f>
        <v>1</v>
      </c>
      <c r="F73" t="b">
        <f>EXACT('Government vaccine expenditure'!E74,'Total vaccine expenditure'!E74)</f>
        <v>1</v>
      </c>
      <c r="G73" t="b">
        <f>EXACT('Government vaccine expenditure'!E74,'Share paid by government'!D74)</f>
        <v>1</v>
      </c>
    </row>
    <row r="74" spans="1:7" x14ac:dyDescent="0.3">
      <c r="A74" t="b">
        <f>EXACT('Government vaccine expenditure'!A75,'Total vaccine expenditure'!A75)</f>
        <v>1</v>
      </c>
      <c r="B74" t="b">
        <f>EXACT('Government vaccine expenditure'!B75,'Total vaccine expenditure'!B75)</f>
        <v>1</v>
      </c>
      <c r="C74" t="b">
        <f>EXACT('Government vaccine expenditure'!B75,'Share paid by government'!B75)</f>
        <v>1</v>
      </c>
      <c r="D74" t="b">
        <f>EXACT('Government vaccine expenditure'!A75,'Share paid by government'!A75)</f>
        <v>1</v>
      </c>
      <c r="E74" t="b">
        <f>EXACT('Total vaccine expenditure'!A75,'Share paid by government'!A75)</f>
        <v>1</v>
      </c>
      <c r="F74" t="b">
        <f>EXACT('Government vaccine expenditure'!E75,'Total vaccine expenditure'!E75)</f>
        <v>1</v>
      </c>
      <c r="G74" t="b">
        <f>EXACT('Government vaccine expenditure'!E75,'Share paid by government'!D75)</f>
        <v>1</v>
      </c>
    </row>
    <row r="75" spans="1:7" x14ac:dyDescent="0.3">
      <c r="A75" t="b">
        <f>EXACT('Government vaccine expenditure'!A76,'Total vaccine expenditure'!A76)</f>
        <v>1</v>
      </c>
      <c r="B75" t="b">
        <f>EXACT('Government vaccine expenditure'!B76,'Total vaccine expenditure'!B76)</f>
        <v>1</v>
      </c>
      <c r="C75" t="b">
        <f>EXACT('Government vaccine expenditure'!B76,'Share paid by government'!B76)</f>
        <v>1</v>
      </c>
      <c r="D75" t="b">
        <f>EXACT('Government vaccine expenditure'!A76,'Share paid by government'!A76)</f>
        <v>1</v>
      </c>
      <c r="E75" t="b">
        <f>EXACT('Total vaccine expenditure'!A76,'Share paid by government'!A76)</f>
        <v>1</v>
      </c>
      <c r="F75" t="b">
        <f>EXACT('Government vaccine expenditure'!E76,'Total vaccine expenditure'!E76)</f>
        <v>1</v>
      </c>
      <c r="G75" t="b">
        <f>EXACT('Government vaccine expenditure'!E76,'Share paid by government'!D76)</f>
        <v>1</v>
      </c>
    </row>
    <row r="76" spans="1:7" x14ac:dyDescent="0.3">
      <c r="A76" t="b">
        <f>EXACT('Government vaccine expenditure'!A77,'Total vaccine expenditure'!A77)</f>
        <v>1</v>
      </c>
      <c r="B76" t="b">
        <f>EXACT('Government vaccine expenditure'!B77,'Total vaccine expenditure'!B77)</f>
        <v>1</v>
      </c>
      <c r="C76" t="b">
        <f>EXACT('Government vaccine expenditure'!B77,'Share paid by government'!B77)</f>
        <v>1</v>
      </c>
      <c r="D76" t="b">
        <f>EXACT('Government vaccine expenditure'!A77,'Share paid by government'!A77)</f>
        <v>1</v>
      </c>
      <c r="E76" t="b">
        <f>EXACT('Total vaccine expenditure'!A77,'Share paid by government'!A77)</f>
        <v>1</v>
      </c>
      <c r="F76" t="b">
        <f>EXACT('Government vaccine expenditure'!E77,'Total vaccine expenditure'!E77)</f>
        <v>1</v>
      </c>
      <c r="G76" t="b">
        <f>EXACT('Government vaccine expenditure'!E77,'Share paid by government'!D77)</f>
        <v>1</v>
      </c>
    </row>
    <row r="77" spans="1:7" x14ac:dyDescent="0.3">
      <c r="A77" t="b">
        <f>EXACT('Government vaccine expenditure'!A78,'Total vaccine expenditure'!A78)</f>
        <v>1</v>
      </c>
      <c r="B77" t="b">
        <f>EXACT('Government vaccine expenditure'!B78,'Total vaccine expenditure'!B78)</f>
        <v>1</v>
      </c>
      <c r="C77" t="b">
        <f>EXACT('Government vaccine expenditure'!B78,'Share paid by government'!B78)</f>
        <v>1</v>
      </c>
      <c r="D77" t="b">
        <f>EXACT('Government vaccine expenditure'!A78,'Share paid by government'!A78)</f>
        <v>1</v>
      </c>
      <c r="E77" t="b">
        <f>EXACT('Total vaccine expenditure'!A78,'Share paid by government'!A78)</f>
        <v>1</v>
      </c>
      <c r="F77" t="b">
        <f>EXACT('Government vaccine expenditure'!E78,'Total vaccine expenditure'!E78)</f>
        <v>1</v>
      </c>
      <c r="G77" t="b">
        <f>EXACT('Government vaccine expenditure'!E78,'Share paid by government'!D78)</f>
        <v>1</v>
      </c>
    </row>
    <row r="78" spans="1:7" x14ac:dyDescent="0.3">
      <c r="A78" t="b">
        <f>EXACT('Government vaccine expenditure'!A79,'Total vaccine expenditure'!A79)</f>
        <v>1</v>
      </c>
      <c r="B78" t="b">
        <f>EXACT('Government vaccine expenditure'!B79,'Total vaccine expenditure'!B79)</f>
        <v>1</v>
      </c>
      <c r="C78" t="b">
        <f>EXACT('Government vaccine expenditure'!B79,'Share paid by government'!B79)</f>
        <v>1</v>
      </c>
      <c r="D78" t="b">
        <f>EXACT('Government vaccine expenditure'!A79,'Share paid by government'!A79)</f>
        <v>1</v>
      </c>
      <c r="E78" t="b">
        <f>EXACT('Total vaccine expenditure'!A79,'Share paid by government'!A79)</f>
        <v>1</v>
      </c>
      <c r="F78" t="b">
        <f>EXACT('Government vaccine expenditure'!E79,'Total vaccine expenditure'!E79)</f>
        <v>1</v>
      </c>
      <c r="G78" t="b">
        <f>EXACT('Government vaccine expenditure'!E79,'Share paid by government'!D79)</f>
        <v>1</v>
      </c>
    </row>
    <row r="79" spans="1:7" x14ac:dyDescent="0.3">
      <c r="A79" t="b">
        <f>EXACT('Government vaccine expenditure'!A80,'Total vaccine expenditure'!A80)</f>
        <v>1</v>
      </c>
      <c r="B79" t="b">
        <f>EXACT('Government vaccine expenditure'!B80,'Total vaccine expenditure'!B80)</f>
        <v>1</v>
      </c>
      <c r="C79" t="b">
        <f>EXACT('Government vaccine expenditure'!B80,'Share paid by government'!B80)</f>
        <v>1</v>
      </c>
      <c r="D79" t="b">
        <f>EXACT('Government vaccine expenditure'!A80,'Share paid by government'!A80)</f>
        <v>1</v>
      </c>
      <c r="E79" t="b">
        <f>EXACT('Total vaccine expenditure'!A80,'Share paid by government'!A80)</f>
        <v>1</v>
      </c>
      <c r="F79" t="b">
        <f>EXACT('Government vaccine expenditure'!E80,'Total vaccine expenditure'!E80)</f>
        <v>1</v>
      </c>
      <c r="G79" t="b">
        <f>EXACT('Government vaccine expenditure'!E80,'Share paid by government'!D80)</f>
        <v>1</v>
      </c>
    </row>
    <row r="80" spans="1:7" x14ac:dyDescent="0.3">
      <c r="A80" t="b">
        <f>EXACT('Government vaccine expenditure'!A81,'Total vaccine expenditure'!A81)</f>
        <v>1</v>
      </c>
      <c r="B80" t="b">
        <f>EXACT('Government vaccine expenditure'!B81,'Total vaccine expenditure'!B81)</f>
        <v>1</v>
      </c>
      <c r="C80" t="b">
        <f>EXACT('Government vaccine expenditure'!B81,'Share paid by government'!B81)</f>
        <v>1</v>
      </c>
      <c r="D80" t="b">
        <f>EXACT('Government vaccine expenditure'!A81,'Share paid by government'!A81)</f>
        <v>1</v>
      </c>
      <c r="E80" t="b">
        <f>EXACT('Total vaccine expenditure'!A81,'Share paid by government'!A81)</f>
        <v>1</v>
      </c>
      <c r="F80" t="b">
        <f>EXACT('Government vaccine expenditure'!E81,'Total vaccine expenditure'!E81)</f>
        <v>1</v>
      </c>
      <c r="G80" t="b">
        <f>EXACT('Government vaccine expenditure'!E81,'Share paid by government'!D81)</f>
        <v>1</v>
      </c>
    </row>
    <row r="81" spans="1:7" x14ac:dyDescent="0.3">
      <c r="A81" t="b">
        <f>EXACT('Government vaccine expenditure'!A82,'Total vaccine expenditure'!A82)</f>
        <v>1</v>
      </c>
      <c r="B81" t="b">
        <f>EXACT('Government vaccine expenditure'!B82,'Total vaccine expenditure'!B82)</f>
        <v>1</v>
      </c>
      <c r="C81" t="b">
        <f>EXACT('Government vaccine expenditure'!B82,'Share paid by government'!B82)</f>
        <v>1</v>
      </c>
      <c r="D81" t="b">
        <f>EXACT('Government vaccine expenditure'!A82,'Share paid by government'!A82)</f>
        <v>1</v>
      </c>
      <c r="E81" t="b">
        <f>EXACT('Total vaccine expenditure'!A82,'Share paid by government'!A82)</f>
        <v>1</v>
      </c>
      <c r="F81" t="b">
        <f>EXACT('Government vaccine expenditure'!E82,'Total vaccine expenditure'!E82)</f>
        <v>1</v>
      </c>
      <c r="G81" t="b">
        <f>EXACT('Government vaccine expenditure'!E82,'Share paid by government'!D82)</f>
        <v>1</v>
      </c>
    </row>
    <row r="82" spans="1:7" x14ac:dyDescent="0.3">
      <c r="A82" t="b">
        <f>EXACT('Government vaccine expenditure'!A83,'Total vaccine expenditure'!A83)</f>
        <v>1</v>
      </c>
      <c r="B82" t="b">
        <f>EXACT('Government vaccine expenditure'!B83,'Total vaccine expenditure'!B83)</f>
        <v>1</v>
      </c>
      <c r="C82" t="b">
        <f>EXACT('Government vaccine expenditure'!B83,'Share paid by government'!B83)</f>
        <v>1</v>
      </c>
      <c r="D82" t="b">
        <f>EXACT('Government vaccine expenditure'!A83,'Share paid by government'!A83)</f>
        <v>1</v>
      </c>
      <c r="E82" t="b">
        <f>EXACT('Total vaccine expenditure'!A83,'Share paid by government'!A83)</f>
        <v>1</v>
      </c>
      <c r="F82" t="b">
        <f>EXACT('Government vaccine expenditure'!E83,'Total vaccine expenditure'!E83)</f>
        <v>1</v>
      </c>
      <c r="G82" t="b">
        <f>EXACT('Government vaccine expenditure'!E83,'Share paid by government'!D83)</f>
        <v>1</v>
      </c>
    </row>
    <row r="83" spans="1:7" x14ac:dyDescent="0.3">
      <c r="A83" t="b">
        <f>EXACT('Government vaccine expenditure'!A84,'Total vaccine expenditure'!A84)</f>
        <v>1</v>
      </c>
      <c r="B83" t="b">
        <f>EXACT('Government vaccine expenditure'!B84,'Total vaccine expenditure'!B84)</f>
        <v>1</v>
      </c>
      <c r="C83" t="b">
        <f>EXACT('Government vaccine expenditure'!B84,'Share paid by government'!B84)</f>
        <v>1</v>
      </c>
      <c r="D83" t="b">
        <f>EXACT('Government vaccine expenditure'!A84,'Share paid by government'!A84)</f>
        <v>1</v>
      </c>
      <c r="E83" t="b">
        <f>EXACT('Total vaccine expenditure'!A84,'Share paid by government'!A84)</f>
        <v>1</v>
      </c>
      <c r="F83" t="b">
        <f>EXACT('Government vaccine expenditure'!E84,'Total vaccine expenditure'!E84)</f>
        <v>1</v>
      </c>
      <c r="G83" t="b">
        <f>EXACT('Government vaccine expenditure'!E84,'Share paid by government'!D84)</f>
        <v>1</v>
      </c>
    </row>
    <row r="84" spans="1:7" x14ac:dyDescent="0.3">
      <c r="A84" t="b">
        <f>EXACT('Government vaccine expenditure'!A85,'Total vaccine expenditure'!A85)</f>
        <v>1</v>
      </c>
      <c r="B84" t="b">
        <f>EXACT('Government vaccine expenditure'!B85,'Total vaccine expenditure'!B85)</f>
        <v>1</v>
      </c>
      <c r="C84" t="b">
        <f>EXACT('Government vaccine expenditure'!B85,'Share paid by government'!B85)</f>
        <v>1</v>
      </c>
      <c r="D84" t="b">
        <f>EXACT('Government vaccine expenditure'!A85,'Share paid by government'!A85)</f>
        <v>1</v>
      </c>
      <c r="E84" t="b">
        <f>EXACT('Total vaccine expenditure'!A85,'Share paid by government'!A85)</f>
        <v>1</v>
      </c>
      <c r="F84" t="b">
        <f>EXACT('Government vaccine expenditure'!E85,'Total vaccine expenditure'!E85)</f>
        <v>1</v>
      </c>
      <c r="G84" t="b">
        <f>EXACT('Government vaccine expenditure'!E85,'Share paid by government'!D85)</f>
        <v>1</v>
      </c>
    </row>
    <row r="85" spans="1:7" x14ac:dyDescent="0.3">
      <c r="A85" t="b">
        <f>EXACT('Government vaccine expenditure'!A86,'Total vaccine expenditure'!A86)</f>
        <v>1</v>
      </c>
      <c r="B85" t="b">
        <f>EXACT('Government vaccine expenditure'!B86,'Total vaccine expenditure'!B86)</f>
        <v>1</v>
      </c>
      <c r="C85" t="b">
        <f>EXACT('Government vaccine expenditure'!B86,'Share paid by government'!B86)</f>
        <v>1</v>
      </c>
      <c r="D85" t="b">
        <f>EXACT('Government vaccine expenditure'!A86,'Share paid by government'!A86)</f>
        <v>1</v>
      </c>
      <c r="E85" t="b">
        <f>EXACT('Total vaccine expenditure'!A86,'Share paid by government'!A86)</f>
        <v>1</v>
      </c>
      <c r="F85" t="b">
        <f>EXACT('Government vaccine expenditure'!E86,'Total vaccine expenditure'!E86)</f>
        <v>1</v>
      </c>
      <c r="G85" t="b">
        <f>EXACT('Government vaccine expenditure'!E86,'Share paid by government'!D86)</f>
        <v>1</v>
      </c>
    </row>
    <row r="86" spans="1:7" x14ac:dyDescent="0.3">
      <c r="A86" t="b">
        <f>EXACT('Government vaccine expenditure'!A87,'Total vaccine expenditure'!A87)</f>
        <v>1</v>
      </c>
      <c r="B86" t="b">
        <f>EXACT('Government vaccine expenditure'!B87,'Total vaccine expenditure'!B87)</f>
        <v>1</v>
      </c>
      <c r="C86" t="b">
        <f>EXACT('Government vaccine expenditure'!B87,'Share paid by government'!B87)</f>
        <v>1</v>
      </c>
      <c r="D86" t="b">
        <f>EXACT('Government vaccine expenditure'!A87,'Share paid by government'!A87)</f>
        <v>1</v>
      </c>
      <c r="E86" t="b">
        <f>EXACT('Total vaccine expenditure'!A87,'Share paid by government'!A87)</f>
        <v>1</v>
      </c>
      <c r="F86" t="b">
        <f>EXACT('Government vaccine expenditure'!E87,'Total vaccine expenditure'!E87)</f>
        <v>1</v>
      </c>
      <c r="G86" t="b">
        <f>EXACT('Government vaccine expenditure'!E87,'Share paid by government'!D87)</f>
        <v>1</v>
      </c>
    </row>
    <row r="87" spans="1:7" x14ac:dyDescent="0.3">
      <c r="A87" t="b">
        <f>EXACT('Government vaccine expenditure'!A88,'Total vaccine expenditure'!A88)</f>
        <v>1</v>
      </c>
      <c r="B87" t="b">
        <f>EXACT('Government vaccine expenditure'!B88,'Total vaccine expenditure'!B88)</f>
        <v>1</v>
      </c>
      <c r="C87" t="b">
        <f>EXACT('Government vaccine expenditure'!B88,'Share paid by government'!B88)</f>
        <v>1</v>
      </c>
      <c r="D87" t="b">
        <f>EXACT('Government vaccine expenditure'!A88,'Share paid by government'!A88)</f>
        <v>1</v>
      </c>
      <c r="E87" t="b">
        <f>EXACT('Total vaccine expenditure'!A88,'Share paid by government'!A88)</f>
        <v>1</v>
      </c>
      <c r="F87" t="b">
        <f>EXACT('Government vaccine expenditure'!E88,'Total vaccine expenditure'!E88)</f>
        <v>1</v>
      </c>
      <c r="G87" t="b">
        <f>EXACT('Government vaccine expenditure'!E88,'Share paid by government'!D88)</f>
        <v>1</v>
      </c>
    </row>
    <row r="88" spans="1:7" x14ac:dyDescent="0.3">
      <c r="A88" t="b">
        <f>EXACT('Government vaccine expenditure'!A89,'Total vaccine expenditure'!A89)</f>
        <v>1</v>
      </c>
      <c r="B88" t="b">
        <f>EXACT('Government vaccine expenditure'!B89,'Total vaccine expenditure'!B89)</f>
        <v>1</v>
      </c>
      <c r="C88" t="b">
        <f>EXACT('Government vaccine expenditure'!B89,'Share paid by government'!B89)</f>
        <v>1</v>
      </c>
      <c r="D88" t="b">
        <f>EXACT('Government vaccine expenditure'!A89,'Share paid by government'!A89)</f>
        <v>1</v>
      </c>
      <c r="E88" t="b">
        <f>EXACT('Total vaccine expenditure'!A89,'Share paid by government'!A89)</f>
        <v>1</v>
      </c>
      <c r="F88" t="b">
        <f>EXACT('Government vaccine expenditure'!E89,'Total vaccine expenditure'!E89)</f>
        <v>1</v>
      </c>
      <c r="G88" t="b">
        <f>EXACT('Government vaccine expenditure'!E89,'Share paid by government'!D89)</f>
        <v>1</v>
      </c>
    </row>
    <row r="89" spans="1:7" x14ac:dyDescent="0.3">
      <c r="A89" t="b">
        <f>EXACT('Government vaccine expenditure'!A90,'Total vaccine expenditure'!A90)</f>
        <v>1</v>
      </c>
      <c r="B89" t="b">
        <f>EXACT('Government vaccine expenditure'!B90,'Total vaccine expenditure'!B90)</f>
        <v>1</v>
      </c>
      <c r="C89" t="b">
        <f>EXACT('Government vaccine expenditure'!B90,'Share paid by government'!B90)</f>
        <v>1</v>
      </c>
      <c r="D89" t="b">
        <f>EXACT('Government vaccine expenditure'!A90,'Share paid by government'!A90)</f>
        <v>1</v>
      </c>
      <c r="E89" t="b">
        <f>EXACT('Total vaccine expenditure'!A90,'Share paid by government'!A90)</f>
        <v>1</v>
      </c>
      <c r="F89" t="b">
        <f>EXACT('Government vaccine expenditure'!E90,'Total vaccine expenditure'!E90)</f>
        <v>1</v>
      </c>
      <c r="G89" t="b">
        <f>EXACT('Government vaccine expenditure'!E90,'Share paid by government'!D90)</f>
        <v>1</v>
      </c>
    </row>
    <row r="90" spans="1:7" x14ac:dyDescent="0.3">
      <c r="A90" t="b">
        <f>EXACT('Government vaccine expenditure'!A91,'Total vaccine expenditure'!A91)</f>
        <v>1</v>
      </c>
      <c r="B90" t="b">
        <f>EXACT('Government vaccine expenditure'!B91,'Total vaccine expenditure'!B91)</f>
        <v>1</v>
      </c>
      <c r="C90" t="b">
        <f>EXACT('Government vaccine expenditure'!B91,'Share paid by government'!B91)</f>
        <v>1</v>
      </c>
      <c r="D90" t="b">
        <f>EXACT('Government vaccine expenditure'!A91,'Share paid by government'!A91)</f>
        <v>1</v>
      </c>
      <c r="E90" t="b">
        <f>EXACT('Total vaccine expenditure'!A91,'Share paid by government'!A91)</f>
        <v>1</v>
      </c>
      <c r="F90" t="b">
        <f>EXACT('Government vaccine expenditure'!E91,'Total vaccine expenditure'!E91)</f>
        <v>1</v>
      </c>
      <c r="G90" t="b">
        <f>EXACT('Government vaccine expenditure'!E91,'Share paid by government'!D91)</f>
        <v>1</v>
      </c>
    </row>
    <row r="91" spans="1:7" x14ac:dyDescent="0.3">
      <c r="A91" t="b">
        <f>EXACT('Government vaccine expenditure'!A92,'Total vaccine expenditure'!A92)</f>
        <v>1</v>
      </c>
      <c r="B91" t="b">
        <f>EXACT('Government vaccine expenditure'!B92,'Total vaccine expenditure'!B92)</f>
        <v>1</v>
      </c>
      <c r="C91" t="b">
        <f>EXACT('Government vaccine expenditure'!B92,'Share paid by government'!B92)</f>
        <v>1</v>
      </c>
      <c r="D91" t="b">
        <f>EXACT('Government vaccine expenditure'!A92,'Share paid by government'!A92)</f>
        <v>1</v>
      </c>
      <c r="E91" t="b">
        <f>EXACT('Total vaccine expenditure'!A92,'Share paid by government'!A92)</f>
        <v>1</v>
      </c>
      <c r="F91" t="b">
        <f>EXACT('Government vaccine expenditure'!E92,'Total vaccine expenditure'!E92)</f>
        <v>1</v>
      </c>
      <c r="G91" t="b">
        <f>EXACT('Government vaccine expenditure'!E92,'Share paid by government'!D92)</f>
        <v>1</v>
      </c>
    </row>
    <row r="92" spans="1:7" x14ac:dyDescent="0.3">
      <c r="A92" t="b">
        <f>EXACT('Government vaccine expenditure'!A93,'Total vaccine expenditure'!A93)</f>
        <v>1</v>
      </c>
      <c r="B92" t="b">
        <f>EXACT('Government vaccine expenditure'!B93,'Total vaccine expenditure'!B93)</f>
        <v>1</v>
      </c>
      <c r="C92" t="b">
        <f>EXACT('Government vaccine expenditure'!B93,'Share paid by government'!B93)</f>
        <v>1</v>
      </c>
      <c r="D92" t="b">
        <f>EXACT('Government vaccine expenditure'!A93,'Share paid by government'!A93)</f>
        <v>1</v>
      </c>
      <c r="E92" t="b">
        <f>EXACT('Total vaccine expenditure'!A93,'Share paid by government'!A93)</f>
        <v>1</v>
      </c>
      <c r="F92" t="b">
        <f>EXACT('Government vaccine expenditure'!E93,'Total vaccine expenditure'!E93)</f>
        <v>1</v>
      </c>
      <c r="G92" t="b">
        <f>EXACT('Government vaccine expenditure'!E93,'Share paid by government'!D93)</f>
        <v>1</v>
      </c>
    </row>
    <row r="93" spans="1:7" x14ac:dyDescent="0.3">
      <c r="A93" t="b">
        <f>EXACT('Government vaccine expenditure'!A94,'Total vaccine expenditure'!A94)</f>
        <v>1</v>
      </c>
      <c r="B93" t="b">
        <f>EXACT('Government vaccine expenditure'!B94,'Total vaccine expenditure'!B94)</f>
        <v>1</v>
      </c>
      <c r="C93" t="b">
        <f>EXACT('Government vaccine expenditure'!B94,'Share paid by government'!B94)</f>
        <v>1</v>
      </c>
      <c r="D93" t="b">
        <f>EXACT('Government vaccine expenditure'!A94,'Share paid by government'!A94)</f>
        <v>1</v>
      </c>
      <c r="E93" t="b">
        <f>EXACT('Total vaccine expenditure'!A94,'Share paid by government'!A94)</f>
        <v>1</v>
      </c>
      <c r="F93" t="b">
        <f>EXACT('Government vaccine expenditure'!E94,'Total vaccine expenditure'!E94)</f>
        <v>1</v>
      </c>
      <c r="G93" t="b">
        <f>EXACT('Government vaccine expenditure'!E94,'Share paid by government'!D94)</f>
        <v>1</v>
      </c>
    </row>
    <row r="94" spans="1:7" x14ac:dyDescent="0.3">
      <c r="A94" t="b">
        <f>EXACT('Government vaccine expenditure'!A95,'Total vaccine expenditure'!A95)</f>
        <v>1</v>
      </c>
      <c r="B94" t="b">
        <f>EXACT('Government vaccine expenditure'!B95,'Total vaccine expenditure'!B95)</f>
        <v>1</v>
      </c>
      <c r="C94" t="b">
        <f>EXACT('Government vaccine expenditure'!B95,'Share paid by government'!B95)</f>
        <v>1</v>
      </c>
      <c r="D94" t="b">
        <f>EXACT('Government vaccine expenditure'!A95,'Share paid by government'!A95)</f>
        <v>1</v>
      </c>
      <c r="E94" t="b">
        <f>EXACT('Total vaccine expenditure'!A95,'Share paid by government'!A95)</f>
        <v>1</v>
      </c>
      <c r="F94" t="b">
        <f>EXACT('Government vaccine expenditure'!E95,'Total vaccine expenditure'!E95)</f>
        <v>1</v>
      </c>
      <c r="G94" t="b">
        <f>EXACT('Government vaccine expenditure'!E95,'Share paid by government'!D95)</f>
        <v>1</v>
      </c>
    </row>
    <row r="95" spans="1:7" x14ac:dyDescent="0.3">
      <c r="A95" t="b">
        <f>EXACT('Government vaccine expenditure'!A96,'Total vaccine expenditure'!A96)</f>
        <v>1</v>
      </c>
      <c r="B95" t="b">
        <f>EXACT('Government vaccine expenditure'!B96,'Total vaccine expenditure'!B96)</f>
        <v>1</v>
      </c>
      <c r="C95" t="b">
        <f>EXACT('Government vaccine expenditure'!B96,'Share paid by government'!B96)</f>
        <v>1</v>
      </c>
      <c r="D95" t="b">
        <f>EXACT('Government vaccine expenditure'!A96,'Share paid by government'!A96)</f>
        <v>1</v>
      </c>
      <c r="E95" t="b">
        <f>EXACT('Total vaccine expenditure'!A96,'Share paid by government'!A96)</f>
        <v>1</v>
      </c>
      <c r="F95" t="b">
        <f>EXACT('Government vaccine expenditure'!E96,'Total vaccine expenditure'!E96)</f>
        <v>1</v>
      </c>
      <c r="G95" t="b">
        <f>EXACT('Government vaccine expenditure'!E96,'Share paid by government'!D96)</f>
        <v>1</v>
      </c>
    </row>
    <row r="96" spans="1:7" x14ac:dyDescent="0.3">
      <c r="A96" t="b">
        <f>EXACT('Government vaccine expenditure'!A97,'Total vaccine expenditure'!A97)</f>
        <v>1</v>
      </c>
      <c r="B96" t="b">
        <f>EXACT('Government vaccine expenditure'!B97,'Total vaccine expenditure'!B97)</f>
        <v>1</v>
      </c>
      <c r="C96" t="b">
        <f>EXACT('Government vaccine expenditure'!B97,'Share paid by government'!B97)</f>
        <v>1</v>
      </c>
      <c r="D96" t="b">
        <f>EXACT('Government vaccine expenditure'!A97,'Share paid by government'!A97)</f>
        <v>1</v>
      </c>
      <c r="E96" t="b">
        <f>EXACT('Total vaccine expenditure'!A97,'Share paid by government'!A97)</f>
        <v>1</v>
      </c>
      <c r="F96" t="b">
        <f>EXACT('Government vaccine expenditure'!E97,'Total vaccine expenditure'!E97)</f>
        <v>1</v>
      </c>
      <c r="G96" t="b">
        <f>EXACT('Government vaccine expenditure'!E97,'Share paid by government'!D97)</f>
        <v>1</v>
      </c>
    </row>
    <row r="97" spans="1:7" x14ac:dyDescent="0.3">
      <c r="A97" t="b">
        <f>EXACT('Government vaccine expenditure'!A98,'Total vaccine expenditure'!A98)</f>
        <v>1</v>
      </c>
      <c r="B97" t="b">
        <f>EXACT('Government vaccine expenditure'!B98,'Total vaccine expenditure'!B98)</f>
        <v>1</v>
      </c>
      <c r="C97" t="b">
        <f>EXACT('Government vaccine expenditure'!B98,'Share paid by government'!B98)</f>
        <v>1</v>
      </c>
      <c r="D97" t="b">
        <f>EXACT('Government vaccine expenditure'!A98,'Share paid by government'!A98)</f>
        <v>1</v>
      </c>
      <c r="E97" t="b">
        <f>EXACT('Total vaccine expenditure'!A98,'Share paid by government'!A98)</f>
        <v>1</v>
      </c>
      <c r="F97" t="b">
        <f>EXACT('Government vaccine expenditure'!E98,'Total vaccine expenditure'!E98)</f>
        <v>1</v>
      </c>
      <c r="G97" t="b">
        <f>EXACT('Government vaccine expenditure'!E98,'Share paid by government'!D98)</f>
        <v>1</v>
      </c>
    </row>
    <row r="98" spans="1:7" x14ac:dyDescent="0.3">
      <c r="A98" t="b">
        <f>EXACT('Government vaccine expenditure'!A99,'Total vaccine expenditure'!A99)</f>
        <v>1</v>
      </c>
      <c r="B98" t="b">
        <f>EXACT('Government vaccine expenditure'!B99,'Total vaccine expenditure'!B99)</f>
        <v>1</v>
      </c>
      <c r="C98" t="b">
        <f>EXACT('Government vaccine expenditure'!B99,'Share paid by government'!B99)</f>
        <v>1</v>
      </c>
      <c r="D98" t="b">
        <f>EXACT('Government vaccine expenditure'!A99,'Share paid by government'!A99)</f>
        <v>1</v>
      </c>
      <c r="E98" t="b">
        <f>EXACT('Total vaccine expenditure'!A99,'Share paid by government'!A99)</f>
        <v>1</v>
      </c>
      <c r="F98" t="b">
        <f>EXACT('Government vaccine expenditure'!E99,'Total vaccine expenditure'!E99)</f>
        <v>1</v>
      </c>
      <c r="G98" t="b">
        <f>EXACT('Government vaccine expenditure'!E99,'Share paid by government'!D99)</f>
        <v>1</v>
      </c>
    </row>
    <row r="99" spans="1:7" x14ac:dyDescent="0.3">
      <c r="A99" t="b">
        <f>EXACT('Government vaccine expenditure'!A100,'Total vaccine expenditure'!A100)</f>
        <v>1</v>
      </c>
      <c r="B99" t="b">
        <f>EXACT('Government vaccine expenditure'!B100,'Total vaccine expenditure'!B100)</f>
        <v>1</v>
      </c>
      <c r="C99" t="b">
        <f>EXACT('Government vaccine expenditure'!B100,'Share paid by government'!B100)</f>
        <v>1</v>
      </c>
      <c r="D99" t="b">
        <f>EXACT('Government vaccine expenditure'!A100,'Share paid by government'!A100)</f>
        <v>1</v>
      </c>
      <c r="E99" t="b">
        <f>EXACT('Total vaccine expenditure'!A100,'Share paid by government'!A100)</f>
        <v>1</v>
      </c>
      <c r="F99" t="b">
        <f>EXACT('Government vaccine expenditure'!E100,'Total vaccine expenditure'!E100)</f>
        <v>1</v>
      </c>
      <c r="G99" t="b">
        <f>EXACT('Government vaccine expenditure'!E100,'Share paid by government'!D100)</f>
        <v>1</v>
      </c>
    </row>
    <row r="100" spans="1:7" x14ac:dyDescent="0.3">
      <c r="A100" t="b">
        <f>EXACT('Government vaccine expenditure'!A101,'Total vaccine expenditure'!A101)</f>
        <v>1</v>
      </c>
      <c r="B100" t="b">
        <f>EXACT('Government vaccine expenditure'!B101,'Total vaccine expenditure'!B101)</f>
        <v>1</v>
      </c>
      <c r="C100" t="b">
        <f>EXACT('Government vaccine expenditure'!B101,'Share paid by government'!B101)</f>
        <v>1</v>
      </c>
      <c r="D100" t="b">
        <f>EXACT('Government vaccine expenditure'!A101,'Share paid by government'!A101)</f>
        <v>1</v>
      </c>
      <c r="E100" t="b">
        <f>EXACT('Total vaccine expenditure'!A101,'Share paid by government'!A101)</f>
        <v>1</v>
      </c>
      <c r="F100" t="b">
        <f>EXACT('Government vaccine expenditure'!E101,'Total vaccine expenditure'!E101)</f>
        <v>1</v>
      </c>
      <c r="G100" t="b">
        <f>EXACT('Government vaccine expenditure'!E101,'Share paid by government'!D101)</f>
        <v>1</v>
      </c>
    </row>
    <row r="101" spans="1:7" x14ac:dyDescent="0.3">
      <c r="A101" t="b">
        <f>EXACT('Government vaccine expenditure'!A102,'Total vaccine expenditure'!A102)</f>
        <v>1</v>
      </c>
      <c r="B101" t="b">
        <f>EXACT('Government vaccine expenditure'!B102,'Total vaccine expenditure'!B102)</f>
        <v>1</v>
      </c>
      <c r="C101" t="b">
        <f>EXACT('Government vaccine expenditure'!B102,'Share paid by government'!B102)</f>
        <v>1</v>
      </c>
      <c r="D101" t="b">
        <f>EXACT('Government vaccine expenditure'!A102,'Share paid by government'!A102)</f>
        <v>1</v>
      </c>
      <c r="E101" t="b">
        <f>EXACT('Total vaccine expenditure'!A102,'Share paid by government'!A102)</f>
        <v>1</v>
      </c>
      <c r="F101" t="b">
        <f>EXACT('Government vaccine expenditure'!E102,'Total vaccine expenditure'!E102)</f>
        <v>1</v>
      </c>
      <c r="G101" t="b">
        <f>EXACT('Government vaccine expenditure'!E102,'Share paid by government'!D102)</f>
        <v>1</v>
      </c>
    </row>
    <row r="102" spans="1:7" x14ac:dyDescent="0.3">
      <c r="A102" t="b">
        <f>EXACT('Government vaccine expenditure'!A103,'Total vaccine expenditure'!A103)</f>
        <v>1</v>
      </c>
      <c r="B102" t="b">
        <f>EXACT('Government vaccine expenditure'!B103,'Total vaccine expenditure'!B103)</f>
        <v>1</v>
      </c>
      <c r="C102" t="b">
        <f>EXACT('Government vaccine expenditure'!B103,'Share paid by government'!B103)</f>
        <v>1</v>
      </c>
      <c r="D102" t="b">
        <f>EXACT('Government vaccine expenditure'!A103,'Share paid by government'!A103)</f>
        <v>1</v>
      </c>
      <c r="E102" t="b">
        <f>EXACT('Total vaccine expenditure'!A103,'Share paid by government'!A103)</f>
        <v>1</v>
      </c>
      <c r="F102" t="b">
        <f>EXACT('Government vaccine expenditure'!E103,'Total vaccine expenditure'!E103)</f>
        <v>1</v>
      </c>
      <c r="G102" t="b">
        <f>EXACT('Government vaccine expenditure'!E103,'Share paid by government'!D103)</f>
        <v>1</v>
      </c>
    </row>
    <row r="103" spans="1:7" x14ac:dyDescent="0.3">
      <c r="A103" t="b">
        <f>EXACT('Government vaccine expenditure'!A104,'Total vaccine expenditure'!A104)</f>
        <v>1</v>
      </c>
      <c r="B103" t="b">
        <f>EXACT('Government vaccine expenditure'!B104,'Total vaccine expenditure'!B104)</f>
        <v>1</v>
      </c>
      <c r="C103" t="b">
        <f>EXACT('Government vaccine expenditure'!B104,'Share paid by government'!B104)</f>
        <v>1</v>
      </c>
      <c r="D103" t="b">
        <f>EXACT('Government vaccine expenditure'!A104,'Share paid by government'!A104)</f>
        <v>1</v>
      </c>
      <c r="E103" t="b">
        <f>EXACT('Total vaccine expenditure'!A104,'Share paid by government'!A104)</f>
        <v>1</v>
      </c>
      <c r="F103" t="b">
        <f>EXACT('Government vaccine expenditure'!E104,'Total vaccine expenditure'!E104)</f>
        <v>1</v>
      </c>
      <c r="G103" t="b">
        <f>EXACT('Government vaccine expenditure'!E104,'Share paid by government'!D104)</f>
        <v>1</v>
      </c>
    </row>
    <row r="104" spans="1:7" x14ac:dyDescent="0.3">
      <c r="A104" t="b">
        <f>EXACT('Government vaccine expenditure'!A105,'Total vaccine expenditure'!A105)</f>
        <v>1</v>
      </c>
      <c r="B104" t="b">
        <f>EXACT('Government vaccine expenditure'!B105,'Total vaccine expenditure'!B105)</f>
        <v>1</v>
      </c>
      <c r="C104" t="b">
        <f>EXACT('Government vaccine expenditure'!B105,'Share paid by government'!B105)</f>
        <v>1</v>
      </c>
      <c r="D104" t="b">
        <f>EXACT('Government vaccine expenditure'!A105,'Share paid by government'!A105)</f>
        <v>1</v>
      </c>
      <c r="E104" t="b">
        <f>EXACT('Total vaccine expenditure'!A105,'Share paid by government'!A105)</f>
        <v>1</v>
      </c>
      <c r="F104" t="b">
        <f>EXACT('Government vaccine expenditure'!E105,'Total vaccine expenditure'!E105)</f>
        <v>1</v>
      </c>
      <c r="G104" t="b">
        <f>EXACT('Government vaccine expenditure'!E105,'Share paid by government'!D105)</f>
        <v>1</v>
      </c>
    </row>
    <row r="105" spans="1:7" x14ac:dyDescent="0.3">
      <c r="A105" t="b">
        <f>EXACT('Government vaccine expenditure'!A106,'Total vaccine expenditure'!A106)</f>
        <v>1</v>
      </c>
      <c r="B105" t="b">
        <f>EXACT('Government vaccine expenditure'!B106,'Total vaccine expenditure'!B106)</f>
        <v>1</v>
      </c>
      <c r="C105" t="b">
        <f>EXACT('Government vaccine expenditure'!B106,'Share paid by government'!B106)</f>
        <v>1</v>
      </c>
      <c r="D105" t="b">
        <f>EXACT('Government vaccine expenditure'!A106,'Share paid by government'!A106)</f>
        <v>1</v>
      </c>
      <c r="E105" t="b">
        <f>EXACT('Total vaccine expenditure'!A106,'Share paid by government'!A106)</f>
        <v>1</v>
      </c>
      <c r="F105" t="b">
        <f>EXACT('Government vaccine expenditure'!E106,'Total vaccine expenditure'!E106)</f>
        <v>1</v>
      </c>
      <c r="G105" t="b">
        <f>EXACT('Government vaccine expenditure'!E106,'Share paid by government'!D106)</f>
        <v>1</v>
      </c>
    </row>
    <row r="106" spans="1:7" x14ac:dyDescent="0.3">
      <c r="A106" t="b">
        <f>EXACT('Government vaccine expenditure'!A107,'Total vaccine expenditure'!A107)</f>
        <v>1</v>
      </c>
      <c r="B106" t="b">
        <f>EXACT('Government vaccine expenditure'!B107,'Total vaccine expenditure'!B107)</f>
        <v>1</v>
      </c>
      <c r="C106" t="b">
        <f>EXACT('Government vaccine expenditure'!B107,'Share paid by government'!B107)</f>
        <v>1</v>
      </c>
      <c r="D106" t="b">
        <f>EXACT('Government vaccine expenditure'!A107,'Share paid by government'!A107)</f>
        <v>1</v>
      </c>
      <c r="E106" t="b">
        <f>EXACT('Total vaccine expenditure'!A107,'Share paid by government'!A107)</f>
        <v>1</v>
      </c>
      <c r="F106" t="b">
        <f>EXACT('Government vaccine expenditure'!E107,'Total vaccine expenditure'!E107)</f>
        <v>1</v>
      </c>
      <c r="G106" t="b">
        <f>EXACT('Government vaccine expenditure'!E107,'Share paid by government'!D107)</f>
        <v>1</v>
      </c>
    </row>
    <row r="107" spans="1:7" x14ac:dyDescent="0.3">
      <c r="A107" t="b">
        <f>EXACT('Government vaccine expenditure'!A108,'Total vaccine expenditure'!A108)</f>
        <v>1</v>
      </c>
      <c r="B107" t="b">
        <f>EXACT('Government vaccine expenditure'!B108,'Total vaccine expenditure'!B108)</f>
        <v>1</v>
      </c>
      <c r="C107" t="b">
        <f>EXACT('Government vaccine expenditure'!B108,'Share paid by government'!B108)</f>
        <v>1</v>
      </c>
      <c r="D107" t="b">
        <f>EXACT('Government vaccine expenditure'!A108,'Share paid by government'!A108)</f>
        <v>1</v>
      </c>
      <c r="E107" t="b">
        <f>EXACT('Total vaccine expenditure'!A108,'Share paid by government'!A108)</f>
        <v>1</v>
      </c>
      <c r="F107" t="b">
        <f>EXACT('Government vaccine expenditure'!E108,'Total vaccine expenditure'!E108)</f>
        <v>1</v>
      </c>
      <c r="G107" t="b">
        <f>EXACT('Government vaccine expenditure'!E108,'Share paid by government'!D108)</f>
        <v>1</v>
      </c>
    </row>
    <row r="108" spans="1:7" x14ac:dyDescent="0.3">
      <c r="A108" t="b">
        <f>EXACT('Government vaccine expenditure'!A109,'Total vaccine expenditure'!A109)</f>
        <v>1</v>
      </c>
      <c r="B108" t="b">
        <f>EXACT('Government vaccine expenditure'!B109,'Total vaccine expenditure'!B109)</f>
        <v>1</v>
      </c>
      <c r="C108" t="b">
        <f>EXACT('Government vaccine expenditure'!B109,'Share paid by government'!B109)</f>
        <v>1</v>
      </c>
      <c r="D108" t="b">
        <f>EXACT('Government vaccine expenditure'!A109,'Share paid by government'!A109)</f>
        <v>1</v>
      </c>
      <c r="E108" t="b">
        <f>EXACT('Total vaccine expenditure'!A109,'Share paid by government'!A109)</f>
        <v>1</v>
      </c>
      <c r="F108" t="b">
        <f>EXACT('Government vaccine expenditure'!E109,'Total vaccine expenditure'!E109)</f>
        <v>1</v>
      </c>
      <c r="G108" t="b">
        <f>EXACT('Government vaccine expenditure'!E109,'Share paid by government'!D109)</f>
        <v>1</v>
      </c>
    </row>
    <row r="109" spans="1:7" x14ac:dyDescent="0.3">
      <c r="A109" t="b">
        <f>EXACT('Government vaccine expenditure'!A110,'Total vaccine expenditure'!A110)</f>
        <v>1</v>
      </c>
      <c r="B109" t="b">
        <f>EXACT('Government vaccine expenditure'!B110,'Total vaccine expenditure'!B110)</f>
        <v>1</v>
      </c>
      <c r="C109" t="b">
        <f>EXACT('Government vaccine expenditure'!B110,'Share paid by government'!B110)</f>
        <v>1</v>
      </c>
      <c r="D109" t="b">
        <f>EXACT('Government vaccine expenditure'!A110,'Share paid by government'!A110)</f>
        <v>1</v>
      </c>
      <c r="E109" t="b">
        <f>EXACT('Total vaccine expenditure'!A110,'Share paid by government'!A110)</f>
        <v>1</v>
      </c>
      <c r="F109" t="b">
        <f>EXACT('Government vaccine expenditure'!E110,'Total vaccine expenditure'!E110)</f>
        <v>1</v>
      </c>
      <c r="G109" t="b">
        <f>EXACT('Government vaccine expenditure'!E110,'Share paid by government'!D110)</f>
        <v>1</v>
      </c>
    </row>
    <row r="110" spans="1:7" x14ac:dyDescent="0.3">
      <c r="A110" t="b">
        <f>EXACT('Government vaccine expenditure'!A111,'Total vaccine expenditure'!A111)</f>
        <v>1</v>
      </c>
      <c r="B110" t="b">
        <f>EXACT('Government vaccine expenditure'!B111,'Total vaccine expenditure'!B111)</f>
        <v>1</v>
      </c>
      <c r="C110" t="b">
        <f>EXACT('Government vaccine expenditure'!B111,'Share paid by government'!B111)</f>
        <v>1</v>
      </c>
      <c r="D110" t="b">
        <f>EXACT('Government vaccine expenditure'!A111,'Share paid by government'!A111)</f>
        <v>1</v>
      </c>
      <c r="E110" t="b">
        <f>EXACT('Total vaccine expenditure'!A111,'Share paid by government'!A111)</f>
        <v>1</v>
      </c>
      <c r="F110" t="b">
        <f>EXACT('Government vaccine expenditure'!E111,'Total vaccine expenditure'!E111)</f>
        <v>1</v>
      </c>
      <c r="G110" t="b">
        <f>EXACT('Government vaccine expenditure'!E111,'Share paid by government'!D111)</f>
        <v>1</v>
      </c>
    </row>
    <row r="111" spans="1:7" x14ac:dyDescent="0.3">
      <c r="A111" t="b">
        <f>EXACT('Government vaccine expenditure'!A112,'Total vaccine expenditure'!A112)</f>
        <v>1</v>
      </c>
      <c r="B111" t="b">
        <f>EXACT('Government vaccine expenditure'!B112,'Total vaccine expenditure'!B112)</f>
        <v>1</v>
      </c>
      <c r="C111" t="b">
        <f>EXACT('Government vaccine expenditure'!B112,'Share paid by government'!B112)</f>
        <v>1</v>
      </c>
      <c r="D111" t="b">
        <f>EXACT('Government vaccine expenditure'!A112,'Share paid by government'!A112)</f>
        <v>1</v>
      </c>
      <c r="E111" t="b">
        <f>EXACT('Total vaccine expenditure'!A112,'Share paid by government'!A112)</f>
        <v>1</v>
      </c>
      <c r="F111" t="b">
        <f>EXACT('Government vaccine expenditure'!E112,'Total vaccine expenditure'!E112)</f>
        <v>1</v>
      </c>
      <c r="G111" t="b">
        <f>EXACT('Government vaccine expenditure'!E112,'Share paid by government'!D112)</f>
        <v>1</v>
      </c>
    </row>
    <row r="112" spans="1:7" x14ac:dyDescent="0.3">
      <c r="A112" t="b">
        <f>EXACT('Government vaccine expenditure'!A113,'Total vaccine expenditure'!A113)</f>
        <v>1</v>
      </c>
      <c r="B112" t="b">
        <f>EXACT('Government vaccine expenditure'!B113,'Total vaccine expenditure'!B113)</f>
        <v>1</v>
      </c>
      <c r="C112" t="b">
        <f>EXACT('Government vaccine expenditure'!B113,'Share paid by government'!B113)</f>
        <v>1</v>
      </c>
      <c r="D112" t="b">
        <f>EXACT('Government vaccine expenditure'!A113,'Share paid by government'!A113)</f>
        <v>1</v>
      </c>
      <c r="E112" t="b">
        <f>EXACT('Total vaccine expenditure'!A113,'Share paid by government'!A113)</f>
        <v>1</v>
      </c>
      <c r="F112" t="b">
        <f>EXACT('Government vaccine expenditure'!E113,'Total vaccine expenditure'!E113)</f>
        <v>1</v>
      </c>
      <c r="G112" t="b">
        <f>EXACT('Government vaccine expenditure'!E113,'Share paid by government'!D113)</f>
        <v>1</v>
      </c>
    </row>
    <row r="113" spans="1:7" x14ac:dyDescent="0.3">
      <c r="A113" t="b">
        <f>EXACT('Government vaccine expenditure'!A114,'Total vaccine expenditure'!A114)</f>
        <v>1</v>
      </c>
      <c r="B113" t="b">
        <f>EXACT('Government vaccine expenditure'!B114,'Total vaccine expenditure'!B114)</f>
        <v>1</v>
      </c>
      <c r="C113" t="b">
        <f>EXACT('Government vaccine expenditure'!B114,'Share paid by government'!B114)</f>
        <v>1</v>
      </c>
      <c r="D113" t="b">
        <f>EXACT('Government vaccine expenditure'!A114,'Share paid by government'!A114)</f>
        <v>1</v>
      </c>
      <c r="E113" t="b">
        <f>EXACT('Total vaccine expenditure'!A114,'Share paid by government'!A114)</f>
        <v>1</v>
      </c>
      <c r="F113" t="b">
        <f>EXACT('Government vaccine expenditure'!E114,'Total vaccine expenditure'!E114)</f>
        <v>1</v>
      </c>
      <c r="G113" t="b">
        <f>EXACT('Government vaccine expenditure'!E114,'Share paid by government'!D114)</f>
        <v>1</v>
      </c>
    </row>
    <row r="114" spans="1:7" x14ac:dyDescent="0.3">
      <c r="A114" t="b">
        <f>EXACT('Government vaccine expenditure'!A115,'Total vaccine expenditure'!A115)</f>
        <v>1</v>
      </c>
      <c r="B114" t="b">
        <f>EXACT('Government vaccine expenditure'!B115,'Total vaccine expenditure'!B115)</f>
        <v>1</v>
      </c>
      <c r="C114" t="b">
        <f>EXACT('Government vaccine expenditure'!B115,'Share paid by government'!B115)</f>
        <v>1</v>
      </c>
      <c r="D114" t="b">
        <f>EXACT('Government vaccine expenditure'!A115,'Share paid by government'!A115)</f>
        <v>1</v>
      </c>
      <c r="E114" t="b">
        <f>EXACT('Total vaccine expenditure'!A115,'Share paid by government'!A115)</f>
        <v>1</v>
      </c>
      <c r="F114" t="b">
        <f>EXACT('Government vaccine expenditure'!E115,'Total vaccine expenditure'!E115)</f>
        <v>0</v>
      </c>
      <c r="G114" t="b">
        <f>EXACT('Government vaccine expenditure'!E115,'Share paid by government'!D115)</f>
        <v>1</v>
      </c>
    </row>
    <row r="115" spans="1:7" x14ac:dyDescent="0.3">
      <c r="A115" t="b">
        <f>EXACT('Government vaccine expenditure'!A116,'Total vaccine expenditure'!A116)</f>
        <v>1</v>
      </c>
      <c r="B115" t="b">
        <f>EXACT('Government vaccine expenditure'!B116,'Total vaccine expenditure'!B116)</f>
        <v>1</v>
      </c>
      <c r="C115" t="b">
        <f>EXACT('Government vaccine expenditure'!B116,'Share paid by government'!B116)</f>
        <v>1</v>
      </c>
      <c r="D115" t="b">
        <f>EXACT('Government vaccine expenditure'!A116,'Share paid by government'!A116)</f>
        <v>1</v>
      </c>
      <c r="E115" t="b">
        <f>EXACT('Total vaccine expenditure'!A116,'Share paid by government'!A116)</f>
        <v>1</v>
      </c>
      <c r="F115" t="b">
        <f>EXACT('Government vaccine expenditure'!E116,'Total vaccine expenditure'!E116)</f>
        <v>1</v>
      </c>
      <c r="G115" t="b">
        <f>EXACT('Government vaccine expenditure'!E116,'Share paid by government'!D116)</f>
        <v>1</v>
      </c>
    </row>
    <row r="116" spans="1:7" x14ac:dyDescent="0.3">
      <c r="A116" t="b">
        <f>EXACT('Government vaccine expenditure'!A117,'Total vaccine expenditure'!A117)</f>
        <v>1</v>
      </c>
      <c r="B116" t="b">
        <f>EXACT('Government vaccine expenditure'!B117,'Total vaccine expenditure'!B117)</f>
        <v>1</v>
      </c>
      <c r="C116" t="b">
        <f>EXACT('Government vaccine expenditure'!B117,'Share paid by government'!B117)</f>
        <v>1</v>
      </c>
      <c r="D116" t="b">
        <f>EXACT('Government vaccine expenditure'!A117,'Share paid by government'!A117)</f>
        <v>1</v>
      </c>
      <c r="E116" t="b">
        <f>EXACT('Total vaccine expenditure'!A117,'Share paid by government'!A117)</f>
        <v>1</v>
      </c>
      <c r="F116" t="b">
        <f>EXACT('Government vaccine expenditure'!E117,'Total vaccine expenditure'!E117)</f>
        <v>1</v>
      </c>
      <c r="G116" t="b">
        <f>EXACT('Government vaccine expenditure'!E117,'Share paid by government'!D117)</f>
        <v>1</v>
      </c>
    </row>
    <row r="117" spans="1:7" x14ac:dyDescent="0.3">
      <c r="A117" t="b">
        <f>EXACT('Government vaccine expenditure'!A118,'Total vaccine expenditure'!A118)</f>
        <v>1</v>
      </c>
      <c r="B117" t="b">
        <f>EXACT('Government vaccine expenditure'!B118,'Total vaccine expenditure'!B118)</f>
        <v>1</v>
      </c>
      <c r="C117" t="b">
        <f>EXACT('Government vaccine expenditure'!B118,'Share paid by government'!B118)</f>
        <v>1</v>
      </c>
      <c r="D117" t="b">
        <f>EXACT('Government vaccine expenditure'!A118,'Share paid by government'!A118)</f>
        <v>1</v>
      </c>
      <c r="E117" t="b">
        <f>EXACT('Total vaccine expenditure'!A118,'Share paid by government'!A118)</f>
        <v>1</v>
      </c>
      <c r="F117" t="b">
        <f>EXACT('Government vaccine expenditure'!E118,'Total vaccine expenditure'!E118)</f>
        <v>1</v>
      </c>
      <c r="G117" t="b">
        <f>EXACT('Government vaccine expenditure'!E118,'Share paid by government'!D118)</f>
        <v>1</v>
      </c>
    </row>
    <row r="118" spans="1:7" x14ac:dyDescent="0.3">
      <c r="A118" t="b">
        <f>EXACT('Government vaccine expenditure'!A119,'Total vaccine expenditure'!A119)</f>
        <v>1</v>
      </c>
      <c r="B118" t="b">
        <f>EXACT('Government vaccine expenditure'!B119,'Total vaccine expenditure'!B119)</f>
        <v>1</v>
      </c>
      <c r="C118" t="b">
        <f>EXACT('Government vaccine expenditure'!B119,'Share paid by government'!B119)</f>
        <v>1</v>
      </c>
      <c r="D118" t="b">
        <f>EXACT('Government vaccine expenditure'!A119,'Share paid by government'!A119)</f>
        <v>1</v>
      </c>
      <c r="E118" t="b">
        <f>EXACT('Total vaccine expenditure'!A119,'Share paid by government'!A119)</f>
        <v>1</v>
      </c>
      <c r="F118" t="b">
        <f>EXACT('Government vaccine expenditure'!E119,'Total vaccine expenditure'!E119)</f>
        <v>1</v>
      </c>
      <c r="G118" t="b">
        <f>EXACT('Government vaccine expenditure'!E119,'Share paid by government'!D119)</f>
        <v>1</v>
      </c>
    </row>
    <row r="119" spans="1:7" x14ac:dyDescent="0.3">
      <c r="A119" t="b">
        <f>EXACT('Government vaccine expenditure'!A120,'Total vaccine expenditure'!A120)</f>
        <v>1</v>
      </c>
      <c r="B119" t="b">
        <f>EXACT('Government vaccine expenditure'!B120,'Total vaccine expenditure'!B120)</f>
        <v>1</v>
      </c>
      <c r="C119" t="b">
        <f>EXACT('Government vaccine expenditure'!B120,'Share paid by government'!B120)</f>
        <v>1</v>
      </c>
      <c r="D119" t="b">
        <f>EXACT('Government vaccine expenditure'!A120,'Share paid by government'!A120)</f>
        <v>1</v>
      </c>
      <c r="E119" t="b">
        <f>EXACT('Total vaccine expenditure'!A120,'Share paid by government'!A120)</f>
        <v>1</v>
      </c>
      <c r="F119" t="b">
        <f>EXACT('Government vaccine expenditure'!E120,'Total vaccine expenditure'!E120)</f>
        <v>1</v>
      </c>
      <c r="G119" t="b">
        <f>EXACT('Government vaccine expenditure'!E120,'Share paid by government'!D120)</f>
        <v>1</v>
      </c>
    </row>
    <row r="120" spans="1:7" x14ac:dyDescent="0.3">
      <c r="A120" t="b">
        <f>EXACT('Government vaccine expenditure'!A121,'Total vaccine expenditure'!A121)</f>
        <v>1</v>
      </c>
      <c r="B120" t="b">
        <f>EXACT('Government vaccine expenditure'!B121,'Total vaccine expenditure'!B121)</f>
        <v>1</v>
      </c>
      <c r="C120" t="b">
        <f>EXACT('Government vaccine expenditure'!B121,'Share paid by government'!B121)</f>
        <v>1</v>
      </c>
      <c r="D120" t="b">
        <f>EXACT('Government vaccine expenditure'!A121,'Share paid by government'!A121)</f>
        <v>1</v>
      </c>
      <c r="E120" t="b">
        <f>EXACT('Total vaccine expenditure'!A121,'Share paid by government'!A121)</f>
        <v>1</v>
      </c>
      <c r="F120" t="b">
        <f>EXACT('Government vaccine expenditure'!E121,'Total vaccine expenditure'!E121)</f>
        <v>1</v>
      </c>
      <c r="G120" t="b">
        <f>EXACT('Government vaccine expenditure'!E121,'Share paid by government'!D121)</f>
        <v>1</v>
      </c>
    </row>
    <row r="121" spans="1:7" x14ac:dyDescent="0.3">
      <c r="A121" t="b">
        <f>EXACT('Government vaccine expenditure'!A122,'Total vaccine expenditure'!A122)</f>
        <v>1</v>
      </c>
      <c r="B121" t="b">
        <f>EXACT('Government vaccine expenditure'!B122,'Total vaccine expenditure'!B122)</f>
        <v>1</v>
      </c>
      <c r="C121" t="b">
        <f>EXACT('Government vaccine expenditure'!B122,'Share paid by government'!B122)</f>
        <v>1</v>
      </c>
      <c r="D121" t="b">
        <f>EXACT('Government vaccine expenditure'!A122,'Share paid by government'!A122)</f>
        <v>1</v>
      </c>
      <c r="E121" t="b">
        <f>EXACT('Total vaccine expenditure'!A122,'Share paid by government'!A122)</f>
        <v>1</v>
      </c>
      <c r="F121" t="b">
        <f>EXACT('Government vaccine expenditure'!E122,'Total vaccine expenditure'!E122)</f>
        <v>1</v>
      </c>
      <c r="G121" t="b">
        <f>EXACT('Government vaccine expenditure'!E122,'Share paid by government'!D122)</f>
        <v>1</v>
      </c>
    </row>
    <row r="122" spans="1:7" x14ac:dyDescent="0.3">
      <c r="A122" t="b">
        <f>EXACT('Government vaccine expenditure'!A123,'Total vaccine expenditure'!A123)</f>
        <v>1</v>
      </c>
      <c r="B122" t="b">
        <f>EXACT('Government vaccine expenditure'!B123,'Total vaccine expenditure'!B123)</f>
        <v>1</v>
      </c>
      <c r="C122" t="b">
        <f>EXACT('Government vaccine expenditure'!B123,'Share paid by government'!B123)</f>
        <v>1</v>
      </c>
      <c r="D122" t="b">
        <f>EXACT('Government vaccine expenditure'!A123,'Share paid by government'!A123)</f>
        <v>1</v>
      </c>
      <c r="E122" t="b">
        <f>EXACT('Total vaccine expenditure'!A123,'Share paid by government'!A123)</f>
        <v>1</v>
      </c>
      <c r="F122" t="b">
        <f>EXACT('Government vaccine expenditure'!E123,'Total vaccine expenditure'!E123)</f>
        <v>1</v>
      </c>
      <c r="G122" t="b">
        <f>EXACT('Government vaccine expenditure'!E123,'Share paid by government'!D123)</f>
        <v>1</v>
      </c>
    </row>
    <row r="123" spans="1:7" x14ac:dyDescent="0.3">
      <c r="A123" t="b">
        <f>EXACT('Government vaccine expenditure'!A124,'Total vaccine expenditure'!A124)</f>
        <v>1</v>
      </c>
      <c r="B123" t="b">
        <f>EXACT('Government vaccine expenditure'!B124,'Total vaccine expenditure'!B124)</f>
        <v>1</v>
      </c>
      <c r="C123" t="b">
        <f>EXACT('Government vaccine expenditure'!B124,'Share paid by government'!B124)</f>
        <v>1</v>
      </c>
      <c r="D123" t="b">
        <f>EXACT('Government vaccine expenditure'!A124,'Share paid by government'!A124)</f>
        <v>1</v>
      </c>
      <c r="E123" t="b">
        <f>EXACT('Total vaccine expenditure'!A124,'Share paid by government'!A124)</f>
        <v>1</v>
      </c>
      <c r="F123" t="b">
        <f>EXACT('Government vaccine expenditure'!E124,'Total vaccine expenditure'!E124)</f>
        <v>1</v>
      </c>
      <c r="G123" t="b">
        <f>EXACT('Government vaccine expenditure'!E124,'Share paid by government'!D124)</f>
        <v>1</v>
      </c>
    </row>
    <row r="124" spans="1:7" x14ac:dyDescent="0.3">
      <c r="A124" t="b">
        <f>EXACT('Government vaccine expenditure'!A125,'Total vaccine expenditure'!A125)</f>
        <v>1</v>
      </c>
      <c r="B124" t="b">
        <f>EXACT('Government vaccine expenditure'!B125,'Total vaccine expenditure'!B125)</f>
        <v>1</v>
      </c>
      <c r="C124" t="b">
        <f>EXACT('Government vaccine expenditure'!B125,'Share paid by government'!B125)</f>
        <v>1</v>
      </c>
      <c r="D124" t="b">
        <f>EXACT('Government vaccine expenditure'!A125,'Share paid by government'!A125)</f>
        <v>1</v>
      </c>
      <c r="E124" t="b">
        <f>EXACT('Total vaccine expenditure'!A125,'Share paid by government'!A125)</f>
        <v>1</v>
      </c>
      <c r="F124" t="b">
        <f>EXACT('Government vaccine expenditure'!E125,'Total vaccine expenditure'!E125)</f>
        <v>1</v>
      </c>
      <c r="G124" t="b">
        <f>EXACT('Government vaccine expenditure'!E125,'Share paid by government'!D125)</f>
        <v>1</v>
      </c>
    </row>
    <row r="125" spans="1:7" x14ac:dyDescent="0.3">
      <c r="A125" t="b">
        <f>EXACT('Government vaccine expenditure'!A126,'Total vaccine expenditure'!A126)</f>
        <v>1</v>
      </c>
      <c r="B125" t="b">
        <f>EXACT('Government vaccine expenditure'!B126,'Total vaccine expenditure'!B126)</f>
        <v>1</v>
      </c>
      <c r="C125" t="b">
        <f>EXACT('Government vaccine expenditure'!B126,'Share paid by government'!B126)</f>
        <v>1</v>
      </c>
      <c r="D125" t="b">
        <f>EXACT('Government vaccine expenditure'!A126,'Share paid by government'!A126)</f>
        <v>1</v>
      </c>
      <c r="E125" t="b">
        <f>EXACT('Total vaccine expenditure'!A126,'Share paid by government'!A126)</f>
        <v>1</v>
      </c>
      <c r="F125" t="b">
        <f>EXACT('Government vaccine expenditure'!E126,'Total vaccine expenditure'!E126)</f>
        <v>1</v>
      </c>
      <c r="G125" t="b">
        <f>EXACT('Government vaccine expenditure'!E126,'Share paid by government'!D126)</f>
        <v>1</v>
      </c>
    </row>
    <row r="126" spans="1:7" x14ac:dyDescent="0.3">
      <c r="A126" t="b">
        <f>EXACT('Government vaccine expenditure'!A127,'Total vaccine expenditure'!A127)</f>
        <v>1</v>
      </c>
      <c r="B126" t="b">
        <f>EXACT('Government vaccine expenditure'!B127,'Total vaccine expenditure'!B127)</f>
        <v>1</v>
      </c>
      <c r="C126" t="b">
        <f>EXACT('Government vaccine expenditure'!B127,'Share paid by government'!B127)</f>
        <v>1</v>
      </c>
      <c r="D126" t="b">
        <f>EXACT('Government vaccine expenditure'!A127,'Share paid by government'!A127)</f>
        <v>1</v>
      </c>
      <c r="E126" t="b">
        <f>EXACT('Total vaccine expenditure'!A127,'Share paid by government'!A127)</f>
        <v>1</v>
      </c>
      <c r="F126" t="b">
        <f>EXACT('Government vaccine expenditure'!E127,'Total vaccine expenditure'!E127)</f>
        <v>1</v>
      </c>
      <c r="G126" t="b">
        <f>EXACT('Government vaccine expenditure'!E127,'Share paid by government'!D127)</f>
        <v>1</v>
      </c>
    </row>
    <row r="127" spans="1:7" x14ac:dyDescent="0.3">
      <c r="A127" t="b">
        <f>EXACT('Government vaccine expenditure'!A128,'Total vaccine expenditure'!A128)</f>
        <v>1</v>
      </c>
      <c r="B127" t="b">
        <f>EXACT('Government vaccine expenditure'!B128,'Total vaccine expenditure'!B128)</f>
        <v>1</v>
      </c>
      <c r="C127" t="b">
        <f>EXACT('Government vaccine expenditure'!B128,'Share paid by government'!B128)</f>
        <v>1</v>
      </c>
      <c r="D127" t="b">
        <f>EXACT('Government vaccine expenditure'!A128,'Share paid by government'!A128)</f>
        <v>1</v>
      </c>
      <c r="E127" t="b">
        <f>EXACT('Total vaccine expenditure'!A128,'Share paid by government'!A128)</f>
        <v>1</v>
      </c>
      <c r="F127" t="b">
        <f>EXACT('Government vaccine expenditure'!E128,'Total vaccine expenditure'!E128)</f>
        <v>1</v>
      </c>
      <c r="G127" t="b">
        <f>EXACT('Government vaccine expenditure'!E128,'Share paid by government'!D128)</f>
        <v>1</v>
      </c>
    </row>
    <row r="128" spans="1:7" x14ac:dyDescent="0.3">
      <c r="A128" t="b">
        <f>EXACT('Government vaccine expenditure'!A129,'Total vaccine expenditure'!A129)</f>
        <v>1</v>
      </c>
      <c r="B128" t="b">
        <f>EXACT('Government vaccine expenditure'!B129,'Total vaccine expenditure'!B129)</f>
        <v>1</v>
      </c>
      <c r="C128" t="b">
        <f>EXACT('Government vaccine expenditure'!B129,'Share paid by government'!B129)</f>
        <v>1</v>
      </c>
      <c r="D128" t="b">
        <f>EXACT('Government vaccine expenditure'!A129,'Share paid by government'!A129)</f>
        <v>1</v>
      </c>
      <c r="E128" t="b">
        <f>EXACT('Total vaccine expenditure'!A129,'Share paid by government'!A129)</f>
        <v>1</v>
      </c>
      <c r="F128" t="b">
        <f>EXACT('Government vaccine expenditure'!E129,'Total vaccine expenditure'!E129)</f>
        <v>1</v>
      </c>
      <c r="G128" t="b">
        <f>EXACT('Government vaccine expenditure'!E129,'Share paid by government'!D129)</f>
        <v>1</v>
      </c>
    </row>
    <row r="129" spans="1:7" x14ac:dyDescent="0.3">
      <c r="A129" t="b">
        <f>EXACT('Government vaccine expenditure'!A130,'Total vaccine expenditure'!A130)</f>
        <v>1</v>
      </c>
      <c r="B129" t="b">
        <f>EXACT('Government vaccine expenditure'!B130,'Total vaccine expenditure'!B130)</f>
        <v>1</v>
      </c>
      <c r="C129" t="b">
        <f>EXACT('Government vaccine expenditure'!B130,'Share paid by government'!B130)</f>
        <v>1</v>
      </c>
      <c r="D129" t="b">
        <f>EXACT('Government vaccine expenditure'!A130,'Share paid by government'!A130)</f>
        <v>1</v>
      </c>
      <c r="E129" t="b">
        <f>EXACT('Total vaccine expenditure'!A130,'Share paid by government'!A130)</f>
        <v>1</v>
      </c>
      <c r="F129" t="b">
        <f>EXACT('Government vaccine expenditure'!E130,'Total vaccine expenditure'!E130)</f>
        <v>1</v>
      </c>
      <c r="G129" t="b">
        <f>EXACT('Government vaccine expenditure'!E130,'Share paid by government'!D130)</f>
        <v>1</v>
      </c>
    </row>
    <row r="130" spans="1:7" x14ac:dyDescent="0.3">
      <c r="A130" t="b">
        <f>EXACT('Government vaccine expenditure'!A131,'Total vaccine expenditure'!A131)</f>
        <v>1</v>
      </c>
      <c r="B130" t="b">
        <f>EXACT('Government vaccine expenditure'!B131,'Total vaccine expenditure'!B131)</f>
        <v>1</v>
      </c>
      <c r="C130" t="b">
        <f>EXACT('Government vaccine expenditure'!B131,'Share paid by government'!B131)</f>
        <v>1</v>
      </c>
      <c r="D130" t="b">
        <f>EXACT('Government vaccine expenditure'!A131,'Share paid by government'!A131)</f>
        <v>1</v>
      </c>
      <c r="E130" t="b">
        <f>EXACT('Total vaccine expenditure'!A131,'Share paid by government'!A131)</f>
        <v>1</v>
      </c>
      <c r="F130" t="b">
        <f>EXACT('Government vaccine expenditure'!E131,'Total vaccine expenditure'!E131)</f>
        <v>1</v>
      </c>
      <c r="G130" t="b">
        <f>EXACT('Government vaccine expenditure'!E131,'Share paid by government'!D131)</f>
        <v>1</v>
      </c>
    </row>
    <row r="131" spans="1:7" x14ac:dyDescent="0.3">
      <c r="A131" t="b">
        <f>EXACT('Government vaccine expenditure'!A132,'Total vaccine expenditure'!A132)</f>
        <v>1</v>
      </c>
      <c r="B131" t="b">
        <f>EXACT('Government vaccine expenditure'!B132,'Total vaccine expenditure'!B132)</f>
        <v>1</v>
      </c>
      <c r="C131" t="b">
        <f>EXACT('Government vaccine expenditure'!B132,'Share paid by government'!B132)</f>
        <v>1</v>
      </c>
      <c r="D131" t="b">
        <f>EXACT('Government vaccine expenditure'!A132,'Share paid by government'!A132)</f>
        <v>1</v>
      </c>
      <c r="E131" t="b">
        <f>EXACT('Total vaccine expenditure'!A132,'Share paid by government'!A132)</f>
        <v>1</v>
      </c>
      <c r="F131" t="b">
        <f>EXACT('Government vaccine expenditure'!E132,'Total vaccine expenditure'!E132)</f>
        <v>1</v>
      </c>
      <c r="G131" t="b">
        <f>EXACT('Government vaccine expenditure'!E132,'Share paid by government'!D132)</f>
        <v>1</v>
      </c>
    </row>
    <row r="132" spans="1:7" x14ac:dyDescent="0.3">
      <c r="A132" t="b">
        <f>EXACT('Government vaccine expenditure'!A133,'Total vaccine expenditure'!A133)</f>
        <v>1</v>
      </c>
      <c r="B132" t="b">
        <f>EXACT('Government vaccine expenditure'!B133,'Total vaccine expenditure'!B133)</f>
        <v>1</v>
      </c>
      <c r="C132" t="b">
        <f>EXACT('Government vaccine expenditure'!B133,'Share paid by government'!B133)</f>
        <v>1</v>
      </c>
      <c r="D132" t="b">
        <f>EXACT('Government vaccine expenditure'!A133,'Share paid by government'!A133)</f>
        <v>1</v>
      </c>
      <c r="E132" t="b">
        <f>EXACT('Total vaccine expenditure'!A133,'Share paid by government'!A133)</f>
        <v>1</v>
      </c>
      <c r="F132" t="b">
        <f>EXACT('Government vaccine expenditure'!E133,'Total vaccine expenditure'!E133)</f>
        <v>1</v>
      </c>
      <c r="G132" t="b">
        <f>EXACT('Government vaccine expenditure'!E133,'Share paid by government'!D133)</f>
        <v>1</v>
      </c>
    </row>
    <row r="133" spans="1:7" x14ac:dyDescent="0.3">
      <c r="A133" t="b">
        <f>EXACT('Government vaccine expenditure'!A134,'Total vaccine expenditure'!A134)</f>
        <v>1</v>
      </c>
      <c r="B133" t="b">
        <f>EXACT('Government vaccine expenditure'!B134,'Total vaccine expenditure'!B134)</f>
        <v>1</v>
      </c>
      <c r="C133" t="b">
        <f>EXACT('Government vaccine expenditure'!B134,'Share paid by government'!B134)</f>
        <v>1</v>
      </c>
      <c r="D133" t="b">
        <f>EXACT('Government vaccine expenditure'!A134,'Share paid by government'!A134)</f>
        <v>1</v>
      </c>
      <c r="E133" t="b">
        <f>EXACT('Total vaccine expenditure'!A134,'Share paid by government'!A134)</f>
        <v>1</v>
      </c>
      <c r="F133" t="b">
        <f>EXACT('Government vaccine expenditure'!E134,'Total vaccine expenditure'!E134)</f>
        <v>1</v>
      </c>
      <c r="G133" t="b">
        <f>EXACT('Government vaccine expenditure'!E134,'Share paid by government'!D134)</f>
        <v>1</v>
      </c>
    </row>
    <row r="134" spans="1:7" x14ac:dyDescent="0.3">
      <c r="A134" t="b">
        <f>EXACT('Government vaccine expenditure'!A135,'Total vaccine expenditure'!A135)</f>
        <v>1</v>
      </c>
      <c r="B134" t="b">
        <f>EXACT('Government vaccine expenditure'!B135,'Total vaccine expenditure'!B135)</f>
        <v>1</v>
      </c>
      <c r="C134" t="b">
        <f>EXACT('Government vaccine expenditure'!B135,'Share paid by government'!B135)</f>
        <v>1</v>
      </c>
      <c r="D134" t="b">
        <f>EXACT('Government vaccine expenditure'!A135,'Share paid by government'!A135)</f>
        <v>1</v>
      </c>
      <c r="E134" t="b">
        <f>EXACT('Total vaccine expenditure'!A135,'Share paid by government'!A135)</f>
        <v>1</v>
      </c>
      <c r="F134" t="b">
        <f>EXACT('Government vaccine expenditure'!E135,'Total vaccine expenditure'!E135)</f>
        <v>1</v>
      </c>
      <c r="G134" t="b">
        <f>EXACT('Government vaccine expenditure'!E135,'Share paid by government'!D135)</f>
        <v>1</v>
      </c>
    </row>
    <row r="135" spans="1:7" x14ac:dyDescent="0.3">
      <c r="A135" t="b">
        <f>EXACT('Government vaccine expenditure'!A136,'Total vaccine expenditure'!A136)</f>
        <v>1</v>
      </c>
      <c r="B135" t="b">
        <f>EXACT('Government vaccine expenditure'!B136,'Total vaccine expenditure'!B136)</f>
        <v>1</v>
      </c>
      <c r="C135" t="b">
        <f>EXACT('Government vaccine expenditure'!B136,'Share paid by government'!B136)</f>
        <v>1</v>
      </c>
      <c r="D135" t="b">
        <f>EXACT('Government vaccine expenditure'!A136,'Share paid by government'!A136)</f>
        <v>1</v>
      </c>
      <c r="E135" t="b">
        <f>EXACT('Total vaccine expenditure'!A136,'Share paid by government'!A136)</f>
        <v>1</v>
      </c>
      <c r="F135" t="b">
        <f>EXACT('Government vaccine expenditure'!E136,'Total vaccine expenditure'!E136)</f>
        <v>1</v>
      </c>
      <c r="G135" t="b">
        <f>EXACT('Government vaccine expenditure'!E136,'Share paid by government'!D136)</f>
        <v>1</v>
      </c>
    </row>
    <row r="136" spans="1:7" x14ac:dyDescent="0.3">
      <c r="A136" t="b">
        <f>EXACT('Government vaccine expenditure'!A137,'Total vaccine expenditure'!A137)</f>
        <v>1</v>
      </c>
      <c r="B136" t="b">
        <f>EXACT('Government vaccine expenditure'!B137,'Total vaccine expenditure'!B137)</f>
        <v>1</v>
      </c>
      <c r="C136" t="b">
        <f>EXACT('Government vaccine expenditure'!B137,'Share paid by government'!B137)</f>
        <v>1</v>
      </c>
      <c r="D136" t="b">
        <f>EXACT('Government vaccine expenditure'!A137,'Share paid by government'!A137)</f>
        <v>1</v>
      </c>
      <c r="E136" t="b">
        <f>EXACT('Total vaccine expenditure'!A137,'Share paid by government'!A137)</f>
        <v>1</v>
      </c>
      <c r="F136" t="b">
        <f>EXACT('Government vaccine expenditure'!E137,'Total vaccine expenditure'!E137)</f>
        <v>1</v>
      </c>
      <c r="G136" t="b">
        <f>EXACT('Government vaccine expenditure'!E137,'Share paid by government'!D137)</f>
        <v>1</v>
      </c>
    </row>
    <row r="137" spans="1:7" x14ac:dyDescent="0.3">
      <c r="A137" t="b">
        <f>EXACT('Government vaccine expenditure'!A138,'Total vaccine expenditure'!A138)</f>
        <v>1</v>
      </c>
      <c r="B137" t="b">
        <f>EXACT('Government vaccine expenditure'!B138,'Total vaccine expenditure'!B138)</f>
        <v>1</v>
      </c>
      <c r="C137" t="b">
        <f>EXACT('Government vaccine expenditure'!B138,'Share paid by government'!B138)</f>
        <v>1</v>
      </c>
      <c r="D137" t="b">
        <f>EXACT('Government vaccine expenditure'!A138,'Share paid by government'!A138)</f>
        <v>1</v>
      </c>
      <c r="E137" t="b">
        <f>EXACT('Total vaccine expenditure'!A138,'Share paid by government'!A138)</f>
        <v>1</v>
      </c>
      <c r="F137" t="b">
        <f>EXACT('Government vaccine expenditure'!E138,'Total vaccine expenditure'!E138)</f>
        <v>1</v>
      </c>
      <c r="G137" t="b">
        <f>EXACT('Government vaccine expenditure'!E138,'Share paid by government'!D138)</f>
        <v>1</v>
      </c>
    </row>
    <row r="138" spans="1:7" x14ac:dyDescent="0.3">
      <c r="A138" t="b">
        <f>EXACT('Government vaccine expenditure'!A139,'Total vaccine expenditure'!A139)</f>
        <v>1</v>
      </c>
      <c r="B138" t="b">
        <f>EXACT('Government vaccine expenditure'!B139,'Total vaccine expenditure'!B139)</f>
        <v>1</v>
      </c>
      <c r="C138" t="b">
        <f>EXACT('Government vaccine expenditure'!B139,'Share paid by government'!B139)</f>
        <v>1</v>
      </c>
      <c r="D138" t="b">
        <f>EXACT('Government vaccine expenditure'!A139,'Share paid by government'!A139)</f>
        <v>1</v>
      </c>
      <c r="E138" t="b">
        <f>EXACT('Total vaccine expenditure'!A139,'Share paid by government'!A139)</f>
        <v>1</v>
      </c>
      <c r="F138" t="b">
        <f>EXACT('Government vaccine expenditure'!E139,'Total vaccine expenditure'!E139)</f>
        <v>1</v>
      </c>
      <c r="G138" t="b">
        <f>EXACT('Government vaccine expenditure'!E139,'Share paid by government'!D139)</f>
        <v>1</v>
      </c>
    </row>
    <row r="139" spans="1:7" x14ac:dyDescent="0.3">
      <c r="A139" t="b">
        <f>EXACT('Government vaccine expenditure'!A140,'Total vaccine expenditure'!A140)</f>
        <v>1</v>
      </c>
      <c r="B139" t="b">
        <f>EXACT('Government vaccine expenditure'!B140,'Total vaccine expenditure'!B140)</f>
        <v>1</v>
      </c>
      <c r="C139" t="b">
        <f>EXACT('Government vaccine expenditure'!B140,'Share paid by government'!B140)</f>
        <v>1</v>
      </c>
      <c r="D139" t="b">
        <f>EXACT('Government vaccine expenditure'!A140,'Share paid by government'!A140)</f>
        <v>1</v>
      </c>
      <c r="E139" t="b">
        <f>EXACT('Total vaccine expenditure'!A140,'Share paid by government'!A140)</f>
        <v>1</v>
      </c>
      <c r="F139" t="b">
        <f>EXACT('Government vaccine expenditure'!E140,'Total vaccine expenditure'!E140)</f>
        <v>1</v>
      </c>
      <c r="G139" t="b">
        <f>EXACT('Government vaccine expenditure'!E140,'Share paid by government'!D140)</f>
        <v>1</v>
      </c>
    </row>
    <row r="140" spans="1:7" x14ac:dyDescent="0.3">
      <c r="A140" t="b">
        <f>EXACT('Government vaccine expenditure'!A141,'Total vaccine expenditure'!A141)</f>
        <v>1</v>
      </c>
      <c r="B140" t="b">
        <f>EXACT('Government vaccine expenditure'!B141,'Total vaccine expenditure'!B141)</f>
        <v>1</v>
      </c>
      <c r="C140" t="b">
        <f>EXACT('Government vaccine expenditure'!B141,'Share paid by government'!B141)</f>
        <v>1</v>
      </c>
      <c r="D140" t="b">
        <f>EXACT('Government vaccine expenditure'!A141,'Share paid by government'!A141)</f>
        <v>1</v>
      </c>
      <c r="E140" t="b">
        <f>EXACT('Total vaccine expenditure'!A141,'Share paid by government'!A141)</f>
        <v>1</v>
      </c>
      <c r="F140" t="b">
        <f>EXACT('Government vaccine expenditure'!E141,'Total vaccine expenditure'!E141)</f>
        <v>1</v>
      </c>
      <c r="G140" t="b">
        <f>EXACT('Government vaccine expenditure'!E141,'Share paid by government'!D141)</f>
        <v>1</v>
      </c>
    </row>
    <row r="141" spans="1:7" x14ac:dyDescent="0.3">
      <c r="A141" t="b">
        <f>EXACT('Government vaccine expenditure'!A142,'Total vaccine expenditure'!A142)</f>
        <v>1</v>
      </c>
      <c r="B141" t="b">
        <f>EXACT('Government vaccine expenditure'!B142,'Total vaccine expenditure'!B142)</f>
        <v>1</v>
      </c>
      <c r="C141" t="b">
        <f>EXACT('Government vaccine expenditure'!B142,'Share paid by government'!B142)</f>
        <v>1</v>
      </c>
      <c r="D141" t="b">
        <f>EXACT('Government vaccine expenditure'!A142,'Share paid by government'!A142)</f>
        <v>1</v>
      </c>
      <c r="E141" t="b">
        <f>EXACT('Total vaccine expenditure'!A142,'Share paid by government'!A142)</f>
        <v>1</v>
      </c>
      <c r="F141" t="b">
        <f>EXACT('Government vaccine expenditure'!E142,'Total vaccine expenditure'!E142)</f>
        <v>1</v>
      </c>
      <c r="G141" t="b">
        <f>EXACT('Government vaccine expenditure'!E142,'Share paid by government'!D142)</f>
        <v>1</v>
      </c>
    </row>
    <row r="142" spans="1:7" x14ac:dyDescent="0.3">
      <c r="A142" t="b">
        <f>EXACT('Government vaccine expenditure'!A143,'Total vaccine expenditure'!A143)</f>
        <v>1</v>
      </c>
      <c r="B142" t="b">
        <f>EXACT('Government vaccine expenditure'!B143,'Total vaccine expenditure'!B143)</f>
        <v>1</v>
      </c>
      <c r="C142" t="b">
        <f>EXACT('Government vaccine expenditure'!B143,'Share paid by government'!B143)</f>
        <v>1</v>
      </c>
      <c r="D142" t="b">
        <f>EXACT('Government vaccine expenditure'!A143,'Share paid by government'!A143)</f>
        <v>1</v>
      </c>
      <c r="E142" t="b">
        <f>EXACT('Total vaccine expenditure'!A143,'Share paid by government'!A143)</f>
        <v>1</v>
      </c>
      <c r="F142" t="b">
        <f>EXACT('Government vaccine expenditure'!E143,'Total vaccine expenditure'!E143)</f>
        <v>1</v>
      </c>
      <c r="G142" t="b">
        <f>EXACT('Government vaccine expenditure'!E143,'Share paid by government'!D143)</f>
        <v>1</v>
      </c>
    </row>
    <row r="143" spans="1:7" x14ac:dyDescent="0.3">
      <c r="A143" t="b">
        <f>EXACT('Government vaccine expenditure'!A144,'Total vaccine expenditure'!A144)</f>
        <v>1</v>
      </c>
      <c r="B143" t="b">
        <f>EXACT('Government vaccine expenditure'!B144,'Total vaccine expenditure'!B144)</f>
        <v>1</v>
      </c>
      <c r="C143" t="b">
        <f>EXACT('Government vaccine expenditure'!B144,'Share paid by government'!B144)</f>
        <v>1</v>
      </c>
      <c r="D143" t="b">
        <f>EXACT('Government vaccine expenditure'!A144,'Share paid by government'!A144)</f>
        <v>1</v>
      </c>
      <c r="E143" t="b">
        <f>EXACT('Total vaccine expenditure'!A144,'Share paid by government'!A144)</f>
        <v>1</v>
      </c>
      <c r="F143" t="b">
        <f>EXACT('Government vaccine expenditure'!E144,'Total vaccine expenditure'!E144)</f>
        <v>1</v>
      </c>
      <c r="G143" t="b">
        <f>EXACT('Government vaccine expenditure'!E144,'Share paid by government'!D144)</f>
        <v>1</v>
      </c>
    </row>
    <row r="144" spans="1:7" x14ac:dyDescent="0.3">
      <c r="A144" t="b">
        <f>EXACT('Government vaccine expenditure'!A145,'Total vaccine expenditure'!A145)</f>
        <v>1</v>
      </c>
      <c r="B144" t="b">
        <f>EXACT('Government vaccine expenditure'!B145,'Total vaccine expenditure'!B145)</f>
        <v>1</v>
      </c>
      <c r="C144" t="b">
        <f>EXACT('Government vaccine expenditure'!B145,'Share paid by government'!B145)</f>
        <v>1</v>
      </c>
      <c r="D144" t="b">
        <f>EXACT('Government vaccine expenditure'!A145,'Share paid by government'!A145)</f>
        <v>1</v>
      </c>
      <c r="E144" t="b">
        <f>EXACT('Total vaccine expenditure'!A145,'Share paid by government'!A145)</f>
        <v>1</v>
      </c>
      <c r="F144" t="b">
        <f>EXACT('Government vaccine expenditure'!E145,'Total vaccine expenditure'!E145)</f>
        <v>1</v>
      </c>
      <c r="G144" t="b">
        <f>EXACT('Government vaccine expenditure'!E145,'Share paid by government'!D145)</f>
        <v>1</v>
      </c>
    </row>
    <row r="145" spans="1:7" x14ac:dyDescent="0.3">
      <c r="A145" t="b">
        <f>EXACT('Government vaccine expenditure'!A146,'Total vaccine expenditure'!A146)</f>
        <v>1</v>
      </c>
      <c r="B145" t="b">
        <f>EXACT('Government vaccine expenditure'!B146,'Total vaccine expenditure'!B146)</f>
        <v>1</v>
      </c>
      <c r="C145" t="b">
        <f>EXACT('Government vaccine expenditure'!B146,'Share paid by government'!B146)</f>
        <v>1</v>
      </c>
      <c r="D145" t="b">
        <f>EXACT('Government vaccine expenditure'!A146,'Share paid by government'!A146)</f>
        <v>1</v>
      </c>
      <c r="E145" t="b">
        <f>EXACT('Total vaccine expenditure'!A146,'Share paid by government'!A146)</f>
        <v>1</v>
      </c>
      <c r="F145" t="b">
        <f>EXACT('Government vaccine expenditure'!E146,'Total vaccine expenditure'!E146)</f>
        <v>1</v>
      </c>
      <c r="G145" t="b">
        <f>EXACT('Government vaccine expenditure'!E146,'Share paid by government'!D146)</f>
        <v>1</v>
      </c>
    </row>
    <row r="146" spans="1:7" x14ac:dyDescent="0.3">
      <c r="A146" t="b">
        <f>EXACT('Government vaccine expenditure'!A147,'Total vaccine expenditure'!A147)</f>
        <v>1</v>
      </c>
      <c r="B146" t="b">
        <f>EXACT('Government vaccine expenditure'!B147,'Total vaccine expenditure'!B147)</f>
        <v>1</v>
      </c>
      <c r="C146" t="b">
        <f>EXACT('Government vaccine expenditure'!B147,'Share paid by government'!B147)</f>
        <v>1</v>
      </c>
      <c r="D146" t="b">
        <f>EXACT('Government vaccine expenditure'!A147,'Share paid by government'!A147)</f>
        <v>1</v>
      </c>
      <c r="E146" t="b">
        <f>EXACT('Total vaccine expenditure'!A147,'Share paid by government'!A147)</f>
        <v>1</v>
      </c>
      <c r="F146" t="b">
        <f>EXACT('Government vaccine expenditure'!E147,'Total vaccine expenditure'!E147)</f>
        <v>1</v>
      </c>
      <c r="G146" t="b">
        <f>EXACT('Government vaccine expenditure'!E147,'Share paid by government'!D147)</f>
        <v>1</v>
      </c>
    </row>
    <row r="147" spans="1:7" x14ac:dyDescent="0.3">
      <c r="A147" t="b">
        <f>EXACT('Government vaccine expenditure'!A148,'Total vaccine expenditure'!A148)</f>
        <v>1</v>
      </c>
      <c r="B147" t="b">
        <f>EXACT('Government vaccine expenditure'!B148,'Total vaccine expenditure'!B148)</f>
        <v>1</v>
      </c>
      <c r="C147" t="b">
        <f>EXACT('Government vaccine expenditure'!B148,'Share paid by government'!B148)</f>
        <v>1</v>
      </c>
      <c r="D147" t="b">
        <f>EXACT('Government vaccine expenditure'!A148,'Share paid by government'!A148)</f>
        <v>1</v>
      </c>
      <c r="E147" t="b">
        <f>EXACT('Total vaccine expenditure'!A148,'Share paid by government'!A148)</f>
        <v>1</v>
      </c>
      <c r="F147" t="b">
        <f>EXACT('Government vaccine expenditure'!E148,'Total vaccine expenditure'!E148)</f>
        <v>1</v>
      </c>
      <c r="G147" t="b">
        <f>EXACT('Government vaccine expenditure'!E148,'Share paid by government'!D148)</f>
        <v>1</v>
      </c>
    </row>
    <row r="148" spans="1:7" x14ac:dyDescent="0.3">
      <c r="A148" t="b">
        <f>EXACT('Government vaccine expenditure'!A149,'Total vaccine expenditure'!A149)</f>
        <v>1</v>
      </c>
      <c r="B148" t="b">
        <f>EXACT('Government vaccine expenditure'!B149,'Total vaccine expenditure'!B149)</f>
        <v>1</v>
      </c>
      <c r="C148" t="b">
        <f>EXACT('Government vaccine expenditure'!B149,'Share paid by government'!B149)</f>
        <v>1</v>
      </c>
      <c r="D148" t="b">
        <f>EXACT('Government vaccine expenditure'!A149,'Share paid by government'!A149)</f>
        <v>1</v>
      </c>
      <c r="E148" t="b">
        <f>EXACT('Total vaccine expenditure'!A149,'Share paid by government'!A149)</f>
        <v>1</v>
      </c>
      <c r="F148" t="b">
        <f>EXACT('Government vaccine expenditure'!E149,'Total vaccine expenditure'!E149)</f>
        <v>1</v>
      </c>
      <c r="G148" t="b">
        <f>EXACT('Government vaccine expenditure'!E149,'Share paid by government'!D149)</f>
        <v>1</v>
      </c>
    </row>
    <row r="149" spans="1:7" x14ac:dyDescent="0.3">
      <c r="A149" t="b">
        <f>EXACT('Government vaccine expenditure'!A150,'Total vaccine expenditure'!A150)</f>
        <v>1</v>
      </c>
      <c r="B149" t="b">
        <f>EXACT('Government vaccine expenditure'!B150,'Total vaccine expenditure'!B150)</f>
        <v>1</v>
      </c>
      <c r="C149" t="b">
        <f>EXACT('Government vaccine expenditure'!B150,'Share paid by government'!B150)</f>
        <v>1</v>
      </c>
      <c r="D149" t="b">
        <f>EXACT('Government vaccine expenditure'!A150,'Share paid by government'!A150)</f>
        <v>1</v>
      </c>
      <c r="E149" t="b">
        <f>EXACT('Total vaccine expenditure'!A150,'Share paid by government'!A150)</f>
        <v>1</v>
      </c>
      <c r="F149" t="b">
        <f>EXACT('Government vaccine expenditure'!E150,'Total vaccine expenditure'!E150)</f>
        <v>1</v>
      </c>
      <c r="G149" t="b">
        <f>EXACT('Government vaccine expenditure'!E150,'Share paid by government'!D150)</f>
        <v>1</v>
      </c>
    </row>
    <row r="150" spans="1:7" x14ac:dyDescent="0.3">
      <c r="A150" t="b">
        <f>EXACT('Government vaccine expenditure'!A151,'Total vaccine expenditure'!A151)</f>
        <v>1</v>
      </c>
      <c r="B150" t="b">
        <f>EXACT('Government vaccine expenditure'!B151,'Total vaccine expenditure'!B151)</f>
        <v>1</v>
      </c>
      <c r="C150" t="b">
        <f>EXACT('Government vaccine expenditure'!B151,'Share paid by government'!B151)</f>
        <v>1</v>
      </c>
      <c r="D150" t="b">
        <f>EXACT('Government vaccine expenditure'!A151,'Share paid by government'!A151)</f>
        <v>1</v>
      </c>
      <c r="E150" t="b">
        <f>EXACT('Total vaccine expenditure'!A151,'Share paid by government'!A151)</f>
        <v>1</v>
      </c>
      <c r="F150" t="b">
        <f>EXACT('Government vaccine expenditure'!E151,'Total vaccine expenditure'!E151)</f>
        <v>1</v>
      </c>
      <c r="G150" t="b">
        <f>EXACT('Government vaccine expenditure'!E151,'Share paid by government'!D151)</f>
        <v>1</v>
      </c>
    </row>
    <row r="151" spans="1:7" x14ac:dyDescent="0.3">
      <c r="A151" t="b">
        <f>EXACT('Government vaccine expenditure'!A152,'Total vaccine expenditure'!A152)</f>
        <v>1</v>
      </c>
      <c r="B151" t="b">
        <f>EXACT('Government vaccine expenditure'!B152,'Total vaccine expenditure'!B152)</f>
        <v>1</v>
      </c>
      <c r="C151" t="b">
        <f>EXACT('Government vaccine expenditure'!B152,'Share paid by government'!B152)</f>
        <v>1</v>
      </c>
      <c r="D151" t="b">
        <f>EXACT('Government vaccine expenditure'!A152,'Share paid by government'!A152)</f>
        <v>1</v>
      </c>
      <c r="E151" t="b">
        <f>EXACT('Total vaccine expenditure'!A152,'Share paid by government'!A152)</f>
        <v>1</v>
      </c>
      <c r="F151" t="b">
        <f>EXACT('Government vaccine expenditure'!E152,'Total vaccine expenditure'!E152)</f>
        <v>1</v>
      </c>
      <c r="G151" t="b">
        <f>EXACT('Government vaccine expenditure'!E152,'Share paid by government'!D152)</f>
        <v>1</v>
      </c>
    </row>
    <row r="152" spans="1:7" x14ac:dyDescent="0.3">
      <c r="A152" t="b">
        <f>EXACT('Government vaccine expenditure'!A153,'Total vaccine expenditure'!A153)</f>
        <v>1</v>
      </c>
      <c r="B152" t="b">
        <f>EXACT('Government vaccine expenditure'!B153,'Total vaccine expenditure'!B153)</f>
        <v>1</v>
      </c>
      <c r="C152" t="b">
        <f>EXACT('Government vaccine expenditure'!B153,'Share paid by government'!B153)</f>
        <v>1</v>
      </c>
      <c r="D152" t="b">
        <f>EXACT('Government vaccine expenditure'!A153,'Share paid by government'!A153)</f>
        <v>1</v>
      </c>
      <c r="E152" t="b">
        <f>EXACT('Total vaccine expenditure'!A153,'Share paid by government'!A153)</f>
        <v>1</v>
      </c>
      <c r="F152" t="b">
        <f>EXACT('Government vaccine expenditure'!E153,'Total vaccine expenditure'!E153)</f>
        <v>1</v>
      </c>
      <c r="G152" t="b">
        <f>EXACT('Government vaccine expenditure'!E153,'Share paid by government'!D153)</f>
        <v>1</v>
      </c>
    </row>
    <row r="153" spans="1:7" x14ac:dyDescent="0.3">
      <c r="A153" t="b">
        <f>EXACT('Government vaccine expenditure'!A154,'Total vaccine expenditure'!A154)</f>
        <v>1</v>
      </c>
      <c r="B153" t="b">
        <f>EXACT('Government vaccine expenditure'!B154,'Total vaccine expenditure'!B154)</f>
        <v>1</v>
      </c>
      <c r="C153" t="b">
        <f>EXACT('Government vaccine expenditure'!B154,'Share paid by government'!B154)</f>
        <v>1</v>
      </c>
      <c r="D153" t="b">
        <f>EXACT('Government vaccine expenditure'!A154,'Share paid by government'!A154)</f>
        <v>1</v>
      </c>
      <c r="E153" t="b">
        <f>EXACT('Total vaccine expenditure'!A154,'Share paid by government'!A154)</f>
        <v>1</v>
      </c>
      <c r="F153" t="b">
        <f>EXACT('Government vaccine expenditure'!E154,'Total vaccine expenditure'!E154)</f>
        <v>1</v>
      </c>
      <c r="G153" t="b">
        <f>EXACT('Government vaccine expenditure'!E154,'Share paid by government'!D154)</f>
        <v>1</v>
      </c>
    </row>
    <row r="154" spans="1:7" x14ac:dyDescent="0.3">
      <c r="A154" t="b">
        <f>EXACT('Government vaccine expenditure'!A155,'Total vaccine expenditure'!A155)</f>
        <v>1</v>
      </c>
      <c r="B154" t="b">
        <f>EXACT('Government vaccine expenditure'!B155,'Total vaccine expenditure'!B155)</f>
        <v>1</v>
      </c>
      <c r="C154" t="b">
        <f>EXACT('Government vaccine expenditure'!B155,'Share paid by government'!B155)</f>
        <v>1</v>
      </c>
      <c r="D154" t="b">
        <f>EXACT('Government vaccine expenditure'!A155,'Share paid by government'!A155)</f>
        <v>1</v>
      </c>
      <c r="E154" t="b">
        <f>EXACT('Total vaccine expenditure'!A155,'Share paid by government'!A155)</f>
        <v>1</v>
      </c>
      <c r="F154" t="b">
        <f>EXACT('Government vaccine expenditure'!E155,'Total vaccine expenditure'!E155)</f>
        <v>1</v>
      </c>
      <c r="G154" t="b">
        <f>EXACT('Government vaccine expenditure'!E155,'Share paid by government'!D155)</f>
        <v>1</v>
      </c>
    </row>
    <row r="155" spans="1:7" x14ac:dyDescent="0.3">
      <c r="A155" t="b">
        <f>EXACT('Government vaccine expenditure'!A156,'Total vaccine expenditure'!A156)</f>
        <v>1</v>
      </c>
      <c r="B155" t="b">
        <f>EXACT('Government vaccine expenditure'!B156,'Total vaccine expenditure'!B156)</f>
        <v>1</v>
      </c>
      <c r="C155" t="b">
        <f>EXACT('Government vaccine expenditure'!B156,'Share paid by government'!B156)</f>
        <v>1</v>
      </c>
      <c r="D155" t="b">
        <f>EXACT('Government vaccine expenditure'!A156,'Share paid by government'!A156)</f>
        <v>1</v>
      </c>
      <c r="E155" t="b">
        <f>EXACT('Total vaccine expenditure'!A156,'Share paid by government'!A156)</f>
        <v>1</v>
      </c>
      <c r="F155" t="b">
        <f>EXACT('Government vaccine expenditure'!E156,'Total vaccine expenditure'!E156)</f>
        <v>1</v>
      </c>
      <c r="G155" t="b">
        <f>EXACT('Government vaccine expenditure'!E156,'Share paid by government'!D156)</f>
        <v>1</v>
      </c>
    </row>
    <row r="156" spans="1:7" x14ac:dyDescent="0.3">
      <c r="A156" t="b">
        <f>EXACT('Government vaccine expenditure'!A157,'Total vaccine expenditure'!A157)</f>
        <v>1</v>
      </c>
      <c r="B156" t="b">
        <f>EXACT('Government vaccine expenditure'!B157,'Total vaccine expenditure'!B157)</f>
        <v>1</v>
      </c>
      <c r="C156" t="b">
        <f>EXACT('Government vaccine expenditure'!B157,'Share paid by government'!B157)</f>
        <v>1</v>
      </c>
      <c r="D156" t="b">
        <f>EXACT('Government vaccine expenditure'!A157,'Share paid by government'!A157)</f>
        <v>1</v>
      </c>
      <c r="E156" t="b">
        <f>EXACT('Total vaccine expenditure'!A157,'Share paid by government'!A157)</f>
        <v>1</v>
      </c>
      <c r="F156" t="b">
        <f>EXACT('Government vaccine expenditure'!E157,'Total vaccine expenditure'!E157)</f>
        <v>1</v>
      </c>
      <c r="G156" t="b">
        <f>EXACT('Government vaccine expenditure'!E157,'Share paid by government'!D157)</f>
        <v>1</v>
      </c>
    </row>
    <row r="157" spans="1:7" x14ac:dyDescent="0.3">
      <c r="A157" t="b">
        <f>EXACT('Government vaccine expenditure'!A158,'Total vaccine expenditure'!A158)</f>
        <v>1</v>
      </c>
      <c r="B157" t="b">
        <f>EXACT('Government vaccine expenditure'!B158,'Total vaccine expenditure'!B158)</f>
        <v>1</v>
      </c>
      <c r="C157" t="b">
        <f>EXACT('Government vaccine expenditure'!B158,'Share paid by government'!B158)</f>
        <v>1</v>
      </c>
      <c r="D157" t="b">
        <f>EXACT('Government vaccine expenditure'!A158,'Share paid by government'!A158)</f>
        <v>1</v>
      </c>
      <c r="E157" t="b">
        <f>EXACT('Total vaccine expenditure'!A158,'Share paid by government'!A158)</f>
        <v>1</v>
      </c>
      <c r="F157" t="b">
        <f>EXACT('Government vaccine expenditure'!E158,'Total vaccine expenditure'!E158)</f>
        <v>1</v>
      </c>
      <c r="G157" t="b">
        <f>EXACT('Government vaccine expenditure'!E158,'Share paid by government'!D158)</f>
        <v>1</v>
      </c>
    </row>
    <row r="158" spans="1:7" x14ac:dyDescent="0.3">
      <c r="A158" t="b">
        <f>EXACT('Government vaccine expenditure'!A159,'Total vaccine expenditure'!A159)</f>
        <v>1</v>
      </c>
      <c r="B158" t="b">
        <f>EXACT('Government vaccine expenditure'!B159,'Total vaccine expenditure'!B159)</f>
        <v>1</v>
      </c>
      <c r="C158" t="b">
        <f>EXACT('Government vaccine expenditure'!B159,'Share paid by government'!B159)</f>
        <v>1</v>
      </c>
      <c r="D158" t="b">
        <f>EXACT('Government vaccine expenditure'!A159,'Share paid by government'!A159)</f>
        <v>1</v>
      </c>
      <c r="E158" t="b">
        <f>EXACT('Total vaccine expenditure'!A159,'Share paid by government'!A159)</f>
        <v>1</v>
      </c>
      <c r="F158" t="b">
        <f>EXACT('Government vaccine expenditure'!E159,'Total vaccine expenditure'!E159)</f>
        <v>1</v>
      </c>
      <c r="G158" t="b">
        <f>EXACT('Government vaccine expenditure'!E159,'Share paid by government'!D159)</f>
        <v>1</v>
      </c>
    </row>
    <row r="159" spans="1:7" x14ac:dyDescent="0.3">
      <c r="A159" t="b">
        <f>EXACT('Government vaccine expenditure'!A160,'Total vaccine expenditure'!A160)</f>
        <v>1</v>
      </c>
      <c r="B159" t="b">
        <f>EXACT('Government vaccine expenditure'!B160,'Total vaccine expenditure'!B160)</f>
        <v>1</v>
      </c>
      <c r="C159" t="b">
        <f>EXACT('Government vaccine expenditure'!B160,'Share paid by government'!B160)</f>
        <v>1</v>
      </c>
      <c r="D159" t="b">
        <f>EXACT('Government vaccine expenditure'!A160,'Share paid by government'!A160)</f>
        <v>1</v>
      </c>
      <c r="E159" t="b">
        <f>EXACT('Total vaccine expenditure'!A160,'Share paid by government'!A160)</f>
        <v>1</v>
      </c>
      <c r="F159" t="b">
        <f>EXACT('Government vaccine expenditure'!E160,'Total vaccine expenditure'!E160)</f>
        <v>1</v>
      </c>
      <c r="G159" t="b">
        <f>EXACT('Government vaccine expenditure'!E160,'Share paid by government'!D160)</f>
        <v>1</v>
      </c>
    </row>
    <row r="160" spans="1:7" x14ac:dyDescent="0.3">
      <c r="A160" t="b">
        <f>EXACT('Government vaccine expenditure'!A161,'Total vaccine expenditure'!A161)</f>
        <v>1</v>
      </c>
      <c r="B160" t="b">
        <f>EXACT('Government vaccine expenditure'!B161,'Total vaccine expenditure'!B161)</f>
        <v>1</v>
      </c>
      <c r="C160" t="b">
        <f>EXACT('Government vaccine expenditure'!B161,'Share paid by government'!B161)</f>
        <v>1</v>
      </c>
      <c r="D160" t="b">
        <f>EXACT('Government vaccine expenditure'!A161,'Share paid by government'!A161)</f>
        <v>1</v>
      </c>
      <c r="E160" t="b">
        <f>EXACT('Total vaccine expenditure'!A161,'Share paid by government'!A161)</f>
        <v>1</v>
      </c>
      <c r="F160" t="b">
        <f>EXACT('Government vaccine expenditure'!E161,'Total vaccine expenditure'!E161)</f>
        <v>1</v>
      </c>
      <c r="G160" t="b">
        <f>EXACT('Government vaccine expenditure'!E161,'Share paid by government'!D161)</f>
        <v>1</v>
      </c>
    </row>
    <row r="161" spans="1:7" x14ac:dyDescent="0.3">
      <c r="A161" t="b">
        <f>EXACT('Government vaccine expenditure'!A162,'Total vaccine expenditure'!A162)</f>
        <v>1</v>
      </c>
      <c r="B161" t="b">
        <f>EXACT('Government vaccine expenditure'!B162,'Total vaccine expenditure'!B162)</f>
        <v>1</v>
      </c>
      <c r="C161" t="b">
        <f>EXACT('Government vaccine expenditure'!B162,'Share paid by government'!B162)</f>
        <v>1</v>
      </c>
      <c r="D161" t="b">
        <f>EXACT('Government vaccine expenditure'!A162,'Share paid by government'!A162)</f>
        <v>1</v>
      </c>
      <c r="E161" t="b">
        <f>EXACT('Total vaccine expenditure'!A162,'Share paid by government'!A162)</f>
        <v>1</v>
      </c>
      <c r="F161" t="b">
        <f>EXACT('Government vaccine expenditure'!E162,'Total vaccine expenditure'!E162)</f>
        <v>1</v>
      </c>
      <c r="G161" t="b">
        <f>EXACT('Government vaccine expenditure'!E162,'Share paid by government'!D162)</f>
        <v>1</v>
      </c>
    </row>
    <row r="162" spans="1:7" x14ac:dyDescent="0.3">
      <c r="A162" t="b">
        <f>EXACT('Government vaccine expenditure'!A163,'Total vaccine expenditure'!A163)</f>
        <v>1</v>
      </c>
      <c r="B162" t="b">
        <f>EXACT('Government vaccine expenditure'!B163,'Total vaccine expenditure'!B163)</f>
        <v>1</v>
      </c>
      <c r="C162" t="b">
        <f>EXACT('Government vaccine expenditure'!B163,'Share paid by government'!B163)</f>
        <v>1</v>
      </c>
      <c r="D162" t="b">
        <f>EXACT('Government vaccine expenditure'!A163,'Share paid by government'!A163)</f>
        <v>1</v>
      </c>
      <c r="E162" t="b">
        <f>EXACT('Total vaccine expenditure'!A163,'Share paid by government'!A163)</f>
        <v>1</v>
      </c>
      <c r="F162" t="b">
        <f>EXACT('Government vaccine expenditure'!E163,'Total vaccine expenditure'!E163)</f>
        <v>1</v>
      </c>
      <c r="G162" t="b">
        <f>EXACT('Government vaccine expenditure'!E163,'Share paid by government'!D163)</f>
        <v>1</v>
      </c>
    </row>
    <row r="163" spans="1:7" x14ac:dyDescent="0.3">
      <c r="A163" t="b">
        <f>EXACT('Government vaccine expenditure'!A164,'Total vaccine expenditure'!A164)</f>
        <v>1</v>
      </c>
      <c r="B163" t="b">
        <f>EXACT('Government vaccine expenditure'!B164,'Total vaccine expenditure'!B164)</f>
        <v>1</v>
      </c>
      <c r="C163" t="b">
        <f>EXACT('Government vaccine expenditure'!B164,'Share paid by government'!B164)</f>
        <v>1</v>
      </c>
      <c r="D163" t="b">
        <f>EXACT('Government vaccine expenditure'!A164,'Share paid by government'!A164)</f>
        <v>1</v>
      </c>
      <c r="E163" t="b">
        <f>EXACT('Total vaccine expenditure'!A164,'Share paid by government'!A164)</f>
        <v>1</v>
      </c>
      <c r="F163" t="b">
        <f>EXACT('Government vaccine expenditure'!E164,'Total vaccine expenditure'!E164)</f>
        <v>1</v>
      </c>
      <c r="G163" t="b">
        <f>EXACT('Government vaccine expenditure'!E164,'Share paid by government'!D164)</f>
        <v>1</v>
      </c>
    </row>
    <row r="164" spans="1:7" x14ac:dyDescent="0.3">
      <c r="A164" t="b">
        <f>EXACT('Government vaccine expenditure'!A165,'Total vaccine expenditure'!A165)</f>
        <v>1</v>
      </c>
      <c r="B164" t="b">
        <f>EXACT('Government vaccine expenditure'!B165,'Total vaccine expenditure'!B165)</f>
        <v>1</v>
      </c>
      <c r="C164" t="b">
        <f>EXACT('Government vaccine expenditure'!B165,'Share paid by government'!B165)</f>
        <v>1</v>
      </c>
      <c r="D164" t="b">
        <f>EXACT('Government vaccine expenditure'!A165,'Share paid by government'!A165)</f>
        <v>1</v>
      </c>
      <c r="E164" t="b">
        <f>EXACT('Total vaccine expenditure'!A165,'Share paid by government'!A165)</f>
        <v>1</v>
      </c>
      <c r="F164" t="b">
        <f>EXACT('Government vaccine expenditure'!E165,'Total vaccine expenditure'!E165)</f>
        <v>1</v>
      </c>
      <c r="G164" t="b">
        <f>EXACT('Government vaccine expenditure'!E165,'Share paid by government'!D165)</f>
        <v>1</v>
      </c>
    </row>
    <row r="165" spans="1:7" x14ac:dyDescent="0.3">
      <c r="A165" t="b">
        <f>EXACT('Government vaccine expenditure'!A166,'Total vaccine expenditure'!A166)</f>
        <v>1</v>
      </c>
      <c r="B165" t="b">
        <f>EXACT('Government vaccine expenditure'!B166,'Total vaccine expenditure'!B166)</f>
        <v>1</v>
      </c>
      <c r="C165" t="b">
        <f>EXACT('Government vaccine expenditure'!B166,'Share paid by government'!B166)</f>
        <v>1</v>
      </c>
      <c r="D165" t="b">
        <f>EXACT('Government vaccine expenditure'!A166,'Share paid by government'!A166)</f>
        <v>1</v>
      </c>
      <c r="E165" t="b">
        <f>EXACT('Total vaccine expenditure'!A166,'Share paid by government'!A166)</f>
        <v>1</v>
      </c>
      <c r="F165" t="b">
        <f>EXACT('Government vaccine expenditure'!E166,'Total vaccine expenditure'!E166)</f>
        <v>1</v>
      </c>
      <c r="G165" t="b">
        <f>EXACT('Government vaccine expenditure'!E166,'Share paid by government'!D166)</f>
        <v>1</v>
      </c>
    </row>
    <row r="166" spans="1:7" x14ac:dyDescent="0.3">
      <c r="A166" t="b">
        <f>EXACT('Government vaccine expenditure'!A167,'Total vaccine expenditure'!A167)</f>
        <v>1</v>
      </c>
      <c r="B166" t="b">
        <f>EXACT('Government vaccine expenditure'!B167,'Total vaccine expenditure'!B167)</f>
        <v>1</v>
      </c>
      <c r="C166" t="b">
        <f>EXACT('Government vaccine expenditure'!B167,'Share paid by government'!B167)</f>
        <v>1</v>
      </c>
      <c r="D166" t="b">
        <f>EXACT('Government vaccine expenditure'!A167,'Share paid by government'!A167)</f>
        <v>1</v>
      </c>
      <c r="E166" t="b">
        <f>EXACT('Total vaccine expenditure'!A167,'Share paid by government'!A167)</f>
        <v>1</v>
      </c>
      <c r="F166" t="b">
        <f>EXACT('Government vaccine expenditure'!E167,'Total vaccine expenditure'!E167)</f>
        <v>1</v>
      </c>
      <c r="G166" t="b">
        <f>EXACT('Government vaccine expenditure'!E167,'Share paid by government'!D167)</f>
        <v>1</v>
      </c>
    </row>
    <row r="167" spans="1:7" x14ac:dyDescent="0.3">
      <c r="A167" t="b">
        <f>EXACT('Government vaccine expenditure'!A168,'Total vaccine expenditure'!A168)</f>
        <v>1</v>
      </c>
      <c r="B167" t="b">
        <f>EXACT('Government vaccine expenditure'!B168,'Total vaccine expenditure'!B168)</f>
        <v>1</v>
      </c>
      <c r="C167" t="b">
        <f>EXACT('Government vaccine expenditure'!B168,'Share paid by government'!B168)</f>
        <v>1</v>
      </c>
      <c r="D167" t="b">
        <f>EXACT('Government vaccine expenditure'!A168,'Share paid by government'!A168)</f>
        <v>1</v>
      </c>
      <c r="E167" t="b">
        <f>EXACT('Total vaccine expenditure'!A168,'Share paid by government'!A168)</f>
        <v>1</v>
      </c>
      <c r="F167" t="b">
        <f>EXACT('Government vaccine expenditure'!E168,'Total vaccine expenditure'!E168)</f>
        <v>1</v>
      </c>
      <c r="G167" t="b">
        <f>EXACT('Government vaccine expenditure'!E168,'Share paid by government'!D168)</f>
        <v>1</v>
      </c>
    </row>
    <row r="168" spans="1:7" x14ac:dyDescent="0.3">
      <c r="A168" t="b">
        <f>EXACT('Government vaccine expenditure'!A169,'Total vaccine expenditure'!A169)</f>
        <v>1</v>
      </c>
      <c r="B168" t="b">
        <f>EXACT('Government vaccine expenditure'!B169,'Total vaccine expenditure'!B169)</f>
        <v>1</v>
      </c>
      <c r="C168" t="b">
        <f>EXACT('Government vaccine expenditure'!B169,'Share paid by government'!B169)</f>
        <v>1</v>
      </c>
      <c r="D168" t="b">
        <f>EXACT('Government vaccine expenditure'!A169,'Share paid by government'!A169)</f>
        <v>1</v>
      </c>
      <c r="E168" t="b">
        <f>EXACT('Total vaccine expenditure'!A169,'Share paid by government'!A169)</f>
        <v>1</v>
      </c>
      <c r="F168" t="b">
        <f>EXACT('Government vaccine expenditure'!E169,'Total vaccine expenditure'!E169)</f>
        <v>1</v>
      </c>
      <c r="G168" t="b">
        <f>EXACT('Government vaccine expenditure'!E169,'Share paid by government'!D169)</f>
        <v>1</v>
      </c>
    </row>
    <row r="169" spans="1:7" x14ac:dyDescent="0.3">
      <c r="A169" t="b">
        <f>EXACT('Government vaccine expenditure'!A170,'Total vaccine expenditure'!A170)</f>
        <v>1</v>
      </c>
      <c r="B169" t="b">
        <f>EXACT('Government vaccine expenditure'!B170,'Total vaccine expenditure'!B170)</f>
        <v>1</v>
      </c>
      <c r="C169" t="b">
        <f>EXACT('Government vaccine expenditure'!B170,'Share paid by government'!B170)</f>
        <v>1</v>
      </c>
      <c r="D169" t="b">
        <f>EXACT('Government vaccine expenditure'!A170,'Share paid by government'!A170)</f>
        <v>1</v>
      </c>
      <c r="E169" t="b">
        <f>EXACT('Total vaccine expenditure'!A170,'Share paid by government'!A170)</f>
        <v>1</v>
      </c>
      <c r="F169" t="b">
        <f>EXACT('Government vaccine expenditure'!E170,'Total vaccine expenditure'!E170)</f>
        <v>1</v>
      </c>
      <c r="G169" t="b">
        <f>EXACT('Government vaccine expenditure'!E170,'Share paid by government'!D170)</f>
        <v>1</v>
      </c>
    </row>
    <row r="170" spans="1:7" x14ac:dyDescent="0.3">
      <c r="A170" t="b">
        <f>EXACT('Government vaccine expenditure'!A171,'Total vaccine expenditure'!A171)</f>
        <v>1</v>
      </c>
      <c r="B170" t="b">
        <f>EXACT('Government vaccine expenditure'!B171,'Total vaccine expenditure'!B171)</f>
        <v>1</v>
      </c>
      <c r="C170" t="b">
        <f>EXACT('Government vaccine expenditure'!B171,'Share paid by government'!B171)</f>
        <v>1</v>
      </c>
      <c r="D170" t="b">
        <f>EXACT('Government vaccine expenditure'!A171,'Share paid by government'!A171)</f>
        <v>1</v>
      </c>
      <c r="E170" t="b">
        <f>EXACT('Total vaccine expenditure'!A171,'Share paid by government'!A171)</f>
        <v>1</v>
      </c>
      <c r="F170" t="b">
        <f>EXACT('Government vaccine expenditure'!E171,'Total vaccine expenditure'!E171)</f>
        <v>1</v>
      </c>
      <c r="G170" t="b">
        <f>EXACT('Government vaccine expenditure'!E171,'Share paid by government'!D171)</f>
        <v>1</v>
      </c>
    </row>
    <row r="171" spans="1:7" x14ac:dyDescent="0.3">
      <c r="A171" t="b">
        <f>EXACT('Government vaccine expenditure'!A172,'Total vaccine expenditure'!A172)</f>
        <v>1</v>
      </c>
      <c r="B171" t="b">
        <f>EXACT('Government vaccine expenditure'!B172,'Total vaccine expenditure'!B172)</f>
        <v>1</v>
      </c>
      <c r="C171" t="b">
        <f>EXACT('Government vaccine expenditure'!B172,'Share paid by government'!B172)</f>
        <v>1</v>
      </c>
      <c r="D171" t="b">
        <f>EXACT('Government vaccine expenditure'!A172,'Share paid by government'!A172)</f>
        <v>1</v>
      </c>
      <c r="E171" t="b">
        <f>EXACT('Total vaccine expenditure'!A172,'Share paid by government'!A172)</f>
        <v>1</v>
      </c>
      <c r="F171" t="b">
        <f>EXACT('Government vaccine expenditure'!E172,'Total vaccine expenditure'!E172)</f>
        <v>1</v>
      </c>
      <c r="G171" t="b">
        <f>EXACT('Government vaccine expenditure'!E172,'Share paid by government'!D172)</f>
        <v>1</v>
      </c>
    </row>
    <row r="172" spans="1:7" x14ac:dyDescent="0.3">
      <c r="A172" t="b">
        <f>EXACT('Government vaccine expenditure'!A173,'Total vaccine expenditure'!A173)</f>
        <v>1</v>
      </c>
      <c r="B172" t="b">
        <f>EXACT('Government vaccine expenditure'!B173,'Total vaccine expenditure'!B173)</f>
        <v>1</v>
      </c>
      <c r="C172" t="b">
        <f>EXACT('Government vaccine expenditure'!B173,'Share paid by government'!B173)</f>
        <v>1</v>
      </c>
      <c r="D172" t="b">
        <f>EXACT('Government vaccine expenditure'!A173,'Share paid by government'!A173)</f>
        <v>1</v>
      </c>
      <c r="E172" t="b">
        <f>EXACT('Total vaccine expenditure'!A173,'Share paid by government'!A173)</f>
        <v>1</v>
      </c>
      <c r="F172" t="b">
        <f>EXACT('Government vaccine expenditure'!E173,'Total vaccine expenditure'!E173)</f>
        <v>1</v>
      </c>
      <c r="G172" t="b">
        <f>EXACT('Government vaccine expenditure'!E173,'Share paid by government'!D173)</f>
        <v>1</v>
      </c>
    </row>
    <row r="173" spans="1:7" x14ac:dyDescent="0.3">
      <c r="A173" t="b">
        <f>EXACT('Government vaccine expenditure'!A174,'Total vaccine expenditure'!A174)</f>
        <v>1</v>
      </c>
      <c r="B173" t="b">
        <f>EXACT('Government vaccine expenditure'!B174,'Total vaccine expenditure'!B174)</f>
        <v>1</v>
      </c>
      <c r="C173" t="b">
        <f>EXACT('Government vaccine expenditure'!B174,'Share paid by government'!B174)</f>
        <v>1</v>
      </c>
      <c r="D173" t="b">
        <f>EXACT('Government vaccine expenditure'!A174,'Share paid by government'!A174)</f>
        <v>1</v>
      </c>
      <c r="E173" t="b">
        <f>EXACT('Total vaccine expenditure'!A174,'Share paid by government'!A174)</f>
        <v>1</v>
      </c>
      <c r="F173" t="b">
        <f>EXACT('Government vaccine expenditure'!E174,'Total vaccine expenditure'!E174)</f>
        <v>1</v>
      </c>
      <c r="G173" t="b">
        <f>EXACT('Government vaccine expenditure'!E174,'Share paid by government'!D174)</f>
        <v>1</v>
      </c>
    </row>
    <row r="174" spans="1:7" x14ac:dyDescent="0.3">
      <c r="A174" t="b">
        <f>EXACT('Government vaccine expenditure'!A175,'Total vaccine expenditure'!A175)</f>
        <v>1</v>
      </c>
      <c r="B174" t="b">
        <f>EXACT('Government vaccine expenditure'!B175,'Total vaccine expenditure'!B175)</f>
        <v>1</v>
      </c>
      <c r="C174" t="b">
        <f>EXACT('Government vaccine expenditure'!B175,'Share paid by government'!B175)</f>
        <v>1</v>
      </c>
      <c r="D174" t="b">
        <f>EXACT('Government vaccine expenditure'!A175,'Share paid by government'!A175)</f>
        <v>1</v>
      </c>
      <c r="E174" t="b">
        <f>EXACT('Total vaccine expenditure'!A175,'Share paid by government'!A175)</f>
        <v>1</v>
      </c>
      <c r="F174" t="b">
        <f>EXACT('Government vaccine expenditure'!E175,'Total vaccine expenditure'!E175)</f>
        <v>1</v>
      </c>
      <c r="G174" t="b">
        <f>EXACT('Government vaccine expenditure'!E175,'Share paid by government'!D175)</f>
        <v>1</v>
      </c>
    </row>
    <row r="175" spans="1:7" x14ac:dyDescent="0.3">
      <c r="A175" t="b">
        <f>EXACT('Government vaccine expenditure'!A176,'Total vaccine expenditure'!A176)</f>
        <v>1</v>
      </c>
      <c r="B175" t="b">
        <f>EXACT('Government vaccine expenditure'!B176,'Total vaccine expenditure'!B176)</f>
        <v>1</v>
      </c>
      <c r="C175" t="b">
        <f>EXACT('Government vaccine expenditure'!B176,'Share paid by government'!B176)</f>
        <v>1</v>
      </c>
      <c r="D175" t="b">
        <f>EXACT('Government vaccine expenditure'!A176,'Share paid by government'!A176)</f>
        <v>1</v>
      </c>
      <c r="E175" t="b">
        <f>EXACT('Total vaccine expenditure'!A176,'Share paid by government'!A176)</f>
        <v>1</v>
      </c>
      <c r="F175" t="b">
        <f>EXACT('Government vaccine expenditure'!E176,'Total vaccine expenditure'!E176)</f>
        <v>1</v>
      </c>
      <c r="G175" t="b">
        <f>EXACT('Government vaccine expenditure'!E176,'Share paid by government'!D176)</f>
        <v>1</v>
      </c>
    </row>
    <row r="176" spans="1:7" x14ac:dyDescent="0.3">
      <c r="A176" t="b">
        <f>EXACT('Government vaccine expenditure'!A177,'Total vaccine expenditure'!A177)</f>
        <v>1</v>
      </c>
      <c r="B176" t="b">
        <f>EXACT('Government vaccine expenditure'!B177,'Total vaccine expenditure'!B177)</f>
        <v>1</v>
      </c>
      <c r="C176" t="b">
        <f>EXACT('Government vaccine expenditure'!B177,'Share paid by government'!B177)</f>
        <v>1</v>
      </c>
      <c r="D176" t="b">
        <f>EXACT('Government vaccine expenditure'!A177,'Share paid by government'!A177)</f>
        <v>1</v>
      </c>
      <c r="E176" t="b">
        <f>EXACT('Total vaccine expenditure'!A177,'Share paid by government'!A177)</f>
        <v>1</v>
      </c>
      <c r="F176" t="b">
        <f>EXACT('Government vaccine expenditure'!E177,'Total vaccine expenditure'!E177)</f>
        <v>1</v>
      </c>
      <c r="G176" t="b">
        <f>EXACT('Government vaccine expenditure'!E177,'Share paid by government'!D177)</f>
        <v>1</v>
      </c>
    </row>
    <row r="177" spans="1:7" x14ac:dyDescent="0.3">
      <c r="A177" t="b">
        <f>EXACT('Government vaccine expenditure'!A178,'Total vaccine expenditure'!A178)</f>
        <v>1</v>
      </c>
      <c r="B177" t="b">
        <f>EXACT('Government vaccine expenditure'!B178,'Total vaccine expenditure'!B178)</f>
        <v>1</v>
      </c>
      <c r="C177" t="b">
        <f>EXACT('Government vaccine expenditure'!B178,'Share paid by government'!B178)</f>
        <v>1</v>
      </c>
      <c r="D177" t="b">
        <f>EXACT('Government vaccine expenditure'!A178,'Share paid by government'!A178)</f>
        <v>1</v>
      </c>
      <c r="E177" t="b">
        <f>EXACT('Total vaccine expenditure'!A178,'Share paid by government'!A178)</f>
        <v>1</v>
      </c>
      <c r="F177" t="b">
        <f>EXACT('Government vaccine expenditure'!E178,'Total vaccine expenditure'!E178)</f>
        <v>1</v>
      </c>
      <c r="G177" t="b">
        <f>EXACT('Government vaccine expenditure'!E178,'Share paid by government'!D178)</f>
        <v>1</v>
      </c>
    </row>
    <row r="178" spans="1:7" x14ac:dyDescent="0.3">
      <c r="A178" t="b">
        <f>EXACT('Government vaccine expenditure'!A179,'Total vaccine expenditure'!A179)</f>
        <v>1</v>
      </c>
      <c r="B178" t="b">
        <f>EXACT('Government vaccine expenditure'!B179,'Total vaccine expenditure'!B179)</f>
        <v>1</v>
      </c>
      <c r="C178" t="b">
        <f>EXACT('Government vaccine expenditure'!B179,'Share paid by government'!B179)</f>
        <v>1</v>
      </c>
      <c r="D178" t="b">
        <f>EXACT('Government vaccine expenditure'!A179,'Share paid by government'!A179)</f>
        <v>1</v>
      </c>
      <c r="E178" t="b">
        <f>EXACT('Total vaccine expenditure'!A179,'Share paid by government'!A179)</f>
        <v>1</v>
      </c>
      <c r="F178" t="b">
        <f>EXACT('Government vaccine expenditure'!E179,'Total vaccine expenditure'!E179)</f>
        <v>1</v>
      </c>
      <c r="G178" t="b">
        <f>EXACT('Government vaccine expenditure'!E179,'Share paid by government'!D179)</f>
        <v>1</v>
      </c>
    </row>
    <row r="179" spans="1:7" x14ac:dyDescent="0.3">
      <c r="A179" t="b">
        <f>EXACT('Government vaccine expenditure'!A180,'Total vaccine expenditure'!A180)</f>
        <v>1</v>
      </c>
      <c r="B179" t="b">
        <f>EXACT('Government vaccine expenditure'!B180,'Total vaccine expenditure'!B180)</f>
        <v>1</v>
      </c>
      <c r="C179" t="b">
        <f>EXACT('Government vaccine expenditure'!B180,'Share paid by government'!B180)</f>
        <v>1</v>
      </c>
      <c r="D179" t="b">
        <f>EXACT('Government vaccine expenditure'!A180,'Share paid by government'!A180)</f>
        <v>1</v>
      </c>
      <c r="E179" t="b">
        <f>EXACT('Total vaccine expenditure'!A180,'Share paid by government'!A180)</f>
        <v>1</v>
      </c>
      <c r="F179" t="b">
        <f>EXACT('Government vaccine expenditure'!E180,'Total vaccine expenditure'!E180)</f>
        <v>1</v>
      </c>
      <c r="G179" t="b">
        <f>EXACT('Government vaccine expenditure'!E180,'Share paid by government'!D180)</f>
        <v>1</v>
      </c>
    </row>
    <row r="180" spans="1:7" x14ac:dyDescent="0.3">
      <c r="A180" t="b">
        <f>EXACT('Government vaccine expenditure'!A181,'Total vaccine expenditure'!A181)</f>
        <v>1</v>
      </c>
      <c r="B180" t="b">
        <f>EXACT('Government vaccine expenditure'!B181,'Total vaccine expenditure'!B181)</f>
        <v>1</v>
      </c>
      <c r="C180" t="b">
        <f>EXACT('Government vaccine expenditure'!B181,'Share paid by government'!B181)</f>
        <v>1</v>
      </c>
      <c r="D180" t="b">
        <f>EXACT('Government vaccine expenditure'!A181,'Share paid by government'!A181)</f>
        <v>1</v>
      </c>
      <c r="E180" t="b">
        <f>EXACT('Total vaccine expenditure'!A181,'Share paid by government'!A181)</f>
        <v>1</v>
      </c>
      <c r="F180" t="b">
        <f>EXACT('Government vaccine expenditure'!E181,'Total vaccine expenditure'!E181)</f>
        <v>1</v>
      </c>
      <c r="G180" t="b">
        <f>EXACT('Government vaccine expenditure'!E181,'Share paid by government'!D181)</f>
        <v>1</v>
      </c>
    </row>
    <row r="181" spans="1:7" x14ac:dyDescent="0.3">
      <c r="A181" t="b">
        <f>EXACT('Government vaccine expenditure'!A182,'Total vaccine expenditure'!A182)</f>
        <v>1</v>
      </c>
      <c r="B181" t="b">
        <f>EXACT('Government vaccine expenditure'!B182,'Total vaccine expenditure'!B182)</f>
        <v>1</v>
      </c>
      <c r="C181" t="b">
        <f>EXACT('Government vaccine expenditure'!B182,'Share paid by government'!B182)</f>
        <v>1</v>
      </c>
      <c r="D181" t="b">
        <f>EXACT('Government vaccine expenditure'!A182,'Share paid by government'!A182)</f>
        <v>1</v>
      </c>
      <c r="E181" t="b">
        <f>EXACT('Total vaccine expenditure'!A182,'Share paid by government'!A182)</f>
        <v>1</v>
      </c>
      <c r="F181" t="b">
        <f>EXACT('Government vaccine expenditure'!E182,'Total vaccine expenditure'!E182)</f>
        <v>1</v>
      </c>
      <c r="G181" t="b">
        <f>EXACT('Government vaccine expenditure'!E182,'Share paid by government'!D182)</f>
        <v>1</v>
      </c>
    </row>
    <row r="182" spans="1:7" x14ac:dyDescent="0.3">
      <c r="A182" t="b">
        <f>EXACT('Government vaccine expenditure'!A183,'Total vaccine expenditure'!A183)</f>
        <v>1</v>
      </c>
      <c r="B182" t="b">
        <f>EXACT('Government vaccine expenditure'!B183,'Total vaccine expenditure'!B183)</f>
        <v>1</v>
      </c>
      <c r="C182" t="b">
        <f>EXACT('Government vaccine expenditure'!B183,'Share paid by government'!B183)</f>
        <v>1</v>
      </c>
      <c r="D182" t="b">
        <f>EXACT('Government vaccine expenditure'!A183,'Share paid by government'!A183)</f>
        <v>1</v>
      </c>
      <c r="E182" t="b">
        <f>EXACT('Total vaccine expenditure'!A183,'Share paid by government'!A183)</f>
        <v>1</v>
      </c>
      <c r="F182" t="b">
        <f>EXACT('Government vaccine expenditure'!E183,'Total vaccine expenditure'!E183)</f>
        <v>1</v>
      </c>
      <c r="G182" t="b">
        <f>EXACT('Government vaccine expenditure'!E183,'Share paid by government'!D183)</f>
        <v>1</v>
      </c>
    </row>
    <row r="183" spans="1:7" x14ac:dyDescent="0.3">
      <c r="A183" t="b">
        <f>EXACT('Government vaccine expenditure'!A184,'Total vaccine expenditure'!A184)</f>
        <v>1</v>
      </c>
      <c r="B183" t="b">
        <f>EXACT('Government vaccine expenditure'!B184,'Total vaccine expenditure'!B184)</f>
        <v>1</v>
      </c>
      <c r="C183" t="b">
        <f>EXACT('Government vaccine expenditure'!B184,'Share paid by government'!B184)</f>
        <v>1</v>
      </c>
      <c r="D183" t="b">
        <f>EXACT('Government vaccine expenditure'!A184,'Share paid by government'!A184)</f>
        <v>1</v>
      </c>
      <c r="E183" t="b">
        <f>EXACT('Total vaccine expenditure'!A184,'Share paid by government'!A184)</f>
        <v>1</v>
      </c>
      <c r="F183" t="b">
        <f>EXACT('Government vaccine expenditure'!E184,'Total vaccine expenditure'!E184)</f>
        <v>1</v>
      </c>
      <c r="G183" t="b">
        <f>EXACT('Government vaccine expenditure'!E184,'Share paid by government'!D184)</f>
        <v>1</v>
      </c>
    </row>
    <row r="184" spans="1:7" x14ac:dyDescent="0.3">
      <c r="A184" t="b">
        <f>EXACT('Government vaccine expenditure'!A185,'Total vaccine expenditure'!A185)</f>
        <v>1</v>
      </c>
      <c r="B184" t="b">
        <f>EXACT('Government vaccine expenditure'!B185,'Total vaccine expenditure'!B185)</f>
        <v>1</v>
      </c>
      <c r="C184" t="b">
        <f>EXACT('Government vaccine expenditure'!B185,'Share paid by government'!B185)</f>
        <v>1</v>
      </c>
      <c r="D184" t="b">
        <f>EXACT('Government vaccine expenditure'!A185,'Share paid by government'!A185)</f>
        <v>1</v>
      </c>
      <c r="E184" t="b">
        <f>EXACT('Total vaccine expenditure'!A185,'Share paid by government'!A185)</f>
        <v>1</v>
      </c>
      <c r="F184" t="b">
        <f>EXACT('Government vaccine expenditure'!E185,'Total vaccine expenditure'!E185)</f>
        <v>1</v>
      </c>
      <c r="G184" t="b">
        <f>EXACT('Government vaccine expenditure'!E185,'Share paid by government'!D185)</f>
        <v>1</v>
      </c>
    </row>
    <row r="185" spans="1:7" x14ac:dyDescent="0.3">
      <c r="A185" t="b">
        <f>EXACT('Government vaccine expenditure'!A186,'Total vaccine expenditure'!A186)</f>
        <v>1</v>
      </c>
      <c r="B185" t="b">
        <f>EXACT('Government vaccine expenditure'!B186,'Total vaccine expenditure'!B186)</f>
        <v>1</v>
      </c>
      <c r="C185" t="b">
        <f>EXACT('Government vaccine expenditure'!B186,'Share paid by government'!B186)</f>
        <v>1</v>
      </c>
      <c r="D185" t="b">
        <f>EXACT('Government vaccine expenditure'!A186,'Share paid by government'!A186)</f>
        <v>1</v>
      </c>
      <c r="E185" t="b">
        <f>EXACT('Total vaccine expenditure'!A186,'Share paid by government'!A186)</f>
        <v>1</v>
      </c>
      <c r="F185" t="b">
        <f>EXACT('Government vaccine expenditure'!E186,'Total vaccine expenditure'!E186)</f>
        <v>1</v>
      </c>
      <c r="G185" t="b">
        <f>EXACT('Government vaccine expenditure'!E186,'Share paid by government'!D186)</f>
        <v>1</v>
      </c>
    </row>
    <row r="186" spans="1:7" x14ac:dyDescent="0.3">
      <c r="A186" t="b">
        <f>EXACT('Government vaccine expenditure'!A187,'Total vaccine expenditure'!A187)</f>
        <v>1</v>
      </c>
      <c r="B186" t="b">
        <f>EXACT('Government vaccine expenditure'!B187,'Total vaccine expenditure'!B187)</f>
        <v>1</v>
      </c>
      <c r="C186" t="b">
        <f>EXACT('Government vaccine expenditure'!B187,'Share paid by government'!B187)</f>
        <v>1</v>
      </c>
      <c r="D186" t="b">
        <f>EXACT('Government vaccine expenditure'!A187,'Share paid by government'!A187)</f>
        <v>1</v>
      </c>
      <c r="E186" t="b">
        <f>EXACT('Total vaccine expenditure'!A187,'Share paid by government'!A187)</f>
        <v>1</v>
      </c>
      <c r="F186" t="b">
        <f>EXACT('Government vaccine expenditure'!E187,'Total vaccine expenditure'!E187)</f>
        <v>1</v>
      </c>
      <c r="G186" t="b">
        <f>EXACT('Government vaccine expenditure'!E187,'Share paid by government'!D187)</f>
        <v>1</v>
      </c>
    </row>
    <row r="187" spans="1:7" x14ac:dyDescent="0.3">
      <c r="A187" t="b">
        <f>EXACT('Government vaccine expenditure'!A188,'Total vaccine expenditure'!A188)</f>
        <v>1</v>
      </c>
      <c r="B187" t="b">
        <f>EXACT('Government vaccine expenditure'!B188,'Total vaccine expenditure'!B188)</f>
        <v>1</v>
      </c>
      <c r="C187" t="b">
        <f>EXACT('Government vaccine expenditure'!B188,'Share paid by government'!B188)</f>
        <v>1</v>
      </c>
      <c r="D187" t="b">
        <f>EXACT('Government vaccine expenditure'!A188,'Share paid by government'!A188)</f>
        <v>1</v>
      </c>
      <c r="E187" t="b">
        <f>EXACT('Total vaccine expenditure'!A188,'Share paid by government'!A188)</f>
        <v>1</v>
      </c>
      <c r="F187" t="b">
        <f>EXACT('Government vaccine expenditure'!E188,'Total vaccine expenditure'!E188)</f>
        <v>1</v>
      </c>
      <c r="G187" t="b">
        <f>EXACT('Government vaccine expenditure'!E188,'Share paid by government'!D188)</f>
        <v>1</v>
      </c>
    </row>
    <row r="188" spans="1:7" x14ac:dyDescent="0.3">
      <c r="A188" t="b">
        <f>EXACT('Government vaccine expenditure'!A189,'Total vaccine expenditure'!A189)</f>
        <v>1</v>
      </c>
      <c r="B188" t="b">
        <f>EXACT('Government vaccine expenditure'!B189,'Total vaccine expenditure'!B189)</f>
        <v>1</v>
      </c>
      <c r="C188" t="b">
        <f>EXACT('Government vaccine expenditure'!B189,'Share paid by government'!B189)</f>
        <v>1</v>
      </c>
      <c r="D188" t="b">
        <f>EXACT('Government vaccine expenditure'!A189,'Share paid by government'!A189)</f>
        <v>1</v>
      </c>
      <c r="E188" t="b">
        <f>EXACT('Total vaccine expenditure'!A189,'Share paid by government'!A189)</f>
        <v>1</v>
      </c>
      <c r="F188" t="b">
        <f>EXACT('Government vaccine expenditure'!E189,'Total vaccine expenditure'!E189)</f>
        <v>1</v>
      </c>
      <c r="G188" t="b">
        <f>EXACT('Government vaccine expenditure'!E189,'Share paid by government'!D189)</f>
        <v>1</v>
      </c>
    </row>
    <row r="189" spans="1:7" x14ac:dyDescent="0.3">
      <c r="A189" t="b">
        <f>EXACT('Government vaccine expenditure'!A190,'Total vaccine expenditure'!A190)</f>
        <v>1</v>
      </c>
      <c r="B189" t="b">
        <f>EXACT('Government vaccine expenditure'!B190,'Total vaccine expenditure'!B190)</f>
        <v>1</v>
      </c>
      <c r="C189" t="b">
        <f>EXACT('Government vaccine expenditure'!B190,'Share paid by government'!B190)</f>
        <v>1</v>
      </c>
      <c r="D189" t="b">
        <f>EXACT('Government vaccine expenditure'!A190,'Share paid by government'!A190)</f>
        <v>1</v>
      </c>
      <c r="E189" t="b">
        <f>EXACT('Total vaccine expenditure'!A190,'Share paid by government'!A190)</f>
        <v>1</v>
      </c>
      <c r="F189" t="b">
        <f>EXACT('Government vaccine expenditure'!E190,'Total vaccine expenditure'!E190)</f>
        <v>1</v>
      </c>
      <c r="G189" t="b">
        <f>EXACT('Government vaccine expenditure'!E190,'Share paid by government'!D190)</f>
        <v>1</v>
      </c>
    </row>
    <row r="190" spans="1:7" x14ac:dyDescent="0.3">
      <c r="A190" t="b">
        <f>EXACT('Government vaccine expenditure'!A191,'Total vaccine expenditure'!A191)</f>
        <v>1</v>
      </c>
      <c r="B190" t="b">
        <f>EXACT('Government vaccine expenditure'!B191,'Total vaccine expenditure'!B191)</f>
        <v>1</v>
      </c>
      <c r="C190" t="b">
        <f>EXACT('Government vaccine expenditure'!B191,'Share paid by government'!B191)</f>
        <v>1</v>
      </c>
      <c r="D190" t="b">
        <f>EXACT('Government vaccine expenditure'!A191,'Share paid by government'!A191)</f>
        <v>1</v>
      </c>
      <c r="E190" t="b">
        <f>EXACT('Total vaccine expenditure'!A191,'Share paid by government'!A191)</f>
        <v>1</v>
      </c>
      <c r="F190" t="b">
        <f>EXACT('Government vaccine expenditure'!E191,'Total vaccine expenditure'!E191)</f>
        <v>1</v>
      </c>
      <c r="G190" t="b">
        <f>EXACT('Government vaccine expenditure'!E191,'Share paid by government'!D191)</f>
        <v>1</v>
      </c>
    </row>
    <row r="191" spans="1:7" x14ac:dyDescent="0.3">
      <c r="A191" t="b">
        <f>EXACT('Government vaccine expenditure'!A192,'Total vaccine expenditure'!A192)</f>
        <v>1</v>
      </c>
      <c r="B191" t="b">
        <f>EXACT('Government vaccine expenditure'!B192,'Total vaccine expenditure'!B192)</f>
        <v>1</v>
      </c>
      <c r="C191" t="b">
        <f>EXACT('Government vaccine expenditure'!B192,'Share paid by government'!B192)</f>
        <v>1</v>
      </c>
      <c r="D191" t="b">
        <f>EXACT('Government vaccine expenditure'!A192,'Share paid by government'!A192)</f>
        <v>1</v>
      </c>
      <c r="E191" t="b">
        <f>EXACT('Total vaccine expenditure'!A192,'Share paid by government'!A192)</f>
        <v>1</v>
      </c>
      <c r="F191" t="b">
        <f>EXACT('Government vaccine expenditure'!E192,'Total vaccine expenditure'!E192)</f>
        <v>1</v>
      </c>
      <c r="G191" t="b">
        <f>EXACT('Government vaccine expenditure'!E192,'Share paid by government'!D192)</f>
        <v>1</v>
      </c>
    </row>
    <row r="192" spans="1:7" x14ac:dyDescent="0.3">
      <c r="A192" t="b">
        <f>EXACT('Government vaccine expenditure'!A193,'Total vaccine expenditure'!A193)</f>
        <v>1</v>
      </c>
      <c r="B192" t="b">
        <f>EXACT('Government vaccine expenditure'!B193,'Total vaccine expenditure'!B193)</f>
        <v>1</v>
      </c>
      <c r="C192" t="b">
        <f>EXACT('Government vaccine expenditure'!B193,'Share paid by government'!B193)</f>
        <v>1</v>
      </c>
      <c r="D192" t="b">
        <f>EXACT('Government vaccine expenditure'!A193,'Share paid by government'!A193)</f>
        <v>1</v>
      </c>
      <c r="E192" t="b">
        <f>EXACT('Total vaccine expenditure'!A193,'Share paid by government'!A193)</f>
        <v>1</v>
      </c>
      <c r="F192" t="b">
        <f>EXACT('Government vaccine expenditure'!E193,'Total vaccine expenditure'!E193)</f>
        <v>1</v>
      </c>
      <c r="G192" t="b">
        <f>EXACT('Government vaccine expenditure'!E193,'Share paid by government'!D193)</f>
        <v>1</v>
      </c>
    </row>
    <row r="193" spans="1:7" x14ac:dyDescent="0.3">
      <c r="A193" t="b">
        <f>EXACT('Government vaccine expenditure'!A194,'Total vaccine expenditure'!A194)</f>
        <v>1</v>
      </c>
      <c r="B193" t="b">
        <f>EXACT('Government vaccine expenditure'!B194,'Total vaccine expenditure'!B194)</f>
        <v>1</v>
      </c>
      <c r="C193" t="b">
        <f>EXACT('Government vaccine expenditure'!B194,'Share paid by government'!B194)</f>
        <v>1</v>
      </c>
      <c r="D193" t="b">
        <f>EXACT('Government vaccine expenditure'!A194,'Share paid by government'!A194)</f>
        <v>1</v>
      </c>
      <c r="E193" t="b">
        <f>EXACT('Total vaccine expenditure'!A194,'Share paid by government'!A194)</f>
        <v>1</v>
      </c>
      <c r="F193" t="b">
        <f>EXACT('Government vaccine expenditure'!E194,'Total vaccine expenditure'!E194)</f>
        <v>1</v>
      </c>
      <c r="G193" t="b">
        <f>EXACT('Government vaccine expenditure'!E194,'Share paid by government'!D194)</f>
        <v>1</v>
      </c>
    </row>
    <row r="194" spans="1:7" x14ac:dyDescent="0.3">
      <c r="A194" t="b">
        <f>EXACT('Government vaccine expenditure'!A195,'Total vaccine expenditure'!A195)</f>
        <v>1</v>
      </c>
      <c r="B194" t="b">
        <f>EXACT('Government vaccine expenditure'!B195,'Total vaccine expenditure'!B195)</f>
        <v>1</v>
      </c>
      <c r="C194" t="b">
        <f>EXACT('Government vaccine expenditure'!B195,'Share paid by government'!B195)</f>
        <v>1</v>
      </c>
      <c r="D194" t="b">
        <f>EXACT('Government vaccine expenditure'!A195,'Share paid by government'!A195)</f>
        <v>1</v>
      </c>
      <c r="E194" t="b">
        <f>EXACT('Total vaccine expenditure'!A195,'Share paid by government'!A195)</f>
        <v>1</v>
      </c>
      <c r="F194" t="b">
        <f>EXACT('Government vaccine expenditure'!E195,'Total vaccine expenditure'!E195)</f>
        <v>1</v>
      </c>
      <c r="G194" t="b">
        <f>EXACT('Government vaccine expenditure'!E195,'Share paid by government'!D195)</f>
        <v>1</v>
      </c>
    </row>
    <row r="195" spans="1:7" x14ac:dyDescent="0.3">
      <c r="A195" t="b">
        <f>EXACT('Government vaccine expenditure'!A196,'Total vaccine expenditure'!A196)</f>
        <v>1</v>
      </c>
      <c r="B195" t="b">
        <f>EXACT('Government vaccine expenditure'!B196,'Total vaccine expenditure'!B196)</f>
        <v>1</v>
      </c>
      <c r="C195" t="b">
        <f>EXACT('Government vaccine expenditure'!B196,'Share paid by government'!B196)</f>
        <v>1</v>
      </c>
      <c r="D195" t="b">
        <f>EXACT('Government vaccine expenditure'!A196,'Share paid by government'!A196)</f>
        <v>1</v>
      </c>
      <c r="E195" t="b">
        <f>EXACT('Total vaccine expenditure'!A196,'Share paid by government'!A196)</f>
        <v>1</v>
      </c>
      <c r="F195" t="b">
        <f>EXACT('Government vaccine expenditure'!E196,'Total vaccine expenditure'!E196)</f>
        <v>1</v>
      </c>
      <c r="G195" t="b">
        <f>EXACT('Government vaccine expenditure'!E196,'Share paid by government'!D196)</f>
        <v>1</v>
      </c>
    </row>
    <row r="196" spans="1:7" x14ac:dyDescent="0.3">
      <c r="A196" t="b">
        <f>EXACT('Government vaccine expenditure'!A197,'Total vaccine expenditure'!A197)</f>
        <v>1</v>
      </c>
      <c r="B196" t="b">
        <f>EXACT('Government vaccine expenditure'!B197,'Total vaccine expenditure'!B197)</f>
        <v>1</v>
      </c>
      <c r="C196" t="b">
        <f>EXACT('Government vaccine expenditure'!B197,'Share paid by government'!B197)</f>
        <v>1</v>
      </c>
      <c r="D196" t="b">
        <f>EXACT('Government vaccine expenditure'!A197,'Share paid by government'!A197)</f>
        <v>1</v>
      </c>
      <c r="E196" t="b">
        <f>EXACT('Total vaccine expenditure'!A197,'Share paid by government'!A197)</f>
        <v>1</v>
      </c>
      <c r="F196" t="b">
        <f>EXACT('Government vaccine expenditure'!E197,'Total vaccine expenditure'!E197)</f>
        <v>1</v>
      </c>
      <c r="G196" t="b">
        <f>EXACT('Government vaccine expenditure'!E197,'Share paid by government'!D197)</f>
        <v>1</v>
      </c>
    </row>
  </sheetData>
  <conditionalFormatting sqref="A1:G196">
    <cfRule type="containsText" dxfId="0" priority="1" operator="containsText" text="FALSE">
      <formula>NOT(ISERROR(SEARCH("FALSE",A1)))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8AEF6-F74A-4E7D-96C6-35B7EDAE2D5A}">
  <dimension ref="A1:AC208"/>
  <sheetViews>
    <sheetView zoomScale="70" zoomScaleNormal="70" workbookViewId="0">
      <pane xSplit="5" ySplit="1" topLeftCell="F2" activePane="bottomRight" state="frozen"/>
      <selection activeCell="X64" sqref="X64"/>
      <selection pane="topRight" activeCell="X64" sqref="X64"/>
      <selection pane="bottomLeft" activeCell="X64" sqref="X64"/>
      <selection pane="bottomRight" activeCell="F2" sqref="F2"/>
    </sheetView>
  </sheetViews>
  <sheetFormatPr defaultRowHeight="14.4" x14ac:dyDescent="0.3"/>
  <cols>
    <col min="1" max="1" width="30.5546875" customWidth="1"/>
    <col min="3" max="4" width="8.88671875" customWidth="1"/>
    <col min="5" max="5" width="33.33203125" customWidth="1"/>
    <col min="6" max="9" width="14.88671875" customWidth="1"/>
    <col min="10" max="12" width="16.44140625" customWidth="1"/>
    <col min="13" max="14" width="14.88671875" customWidth="1"/>
    <col min="15" max="18" width="16.44140625" customWidth="1"/>
    <col min="19" max="22" width="16.44140625" bestFit="1" customWidth="1"/>
    <col min="23" max="23" width="14.88671875" bestFit="1" customWidth="1"/>
    <col min="24" max="24" width="16.109375" bestFit="1" customWidth="1"/>
    <col min="25" max="25" width="18.88671875" bestFit="1" customWidth="1"/>
  </cols>
  <sheetData>
    <row r="1" spans="1:26" s="4" customFormat="1" x14ac:dyDescent="0.3">
      <c r="A1" s="3" t="s">
        <v>372</v>
      </c>
      <c r="B1" s="3" t="s">
        <v>177</v>
      </c>
      <c r="C1" s="3" t="s">
        <v>423</v>
      </c>
      <c r="D1" s="3" t="s">
        <v>415</v>
      </c>
      <c r="E1" s="3" t="s">
        <v>176</v>
      </c>
      <c r="F1" s="3">
        <v>2006</v>
      </c>
      <c r="G1" s="3">
        <v>2007</v>
      </c>
      <c r="H1" s="3">
        <v>2008</v>
      </c>
      <c r="I1" s="3">
        <v>2009</v>
      </c>
      <c r="J1" s="3">
        <v>2010</v>
      </c>
      <c r="K1" s="3">
        <v>2011</v>
      </c>
      <c r="L1" s="3">
        <v>2012</v>
      </c>
      <c r="M1" s="3">
        <v>2013</v>
      </c>
      <c r="N1" s="3">
        <v>2014</v>
      </c>
      <c r="O1" s="3">
        <v>2015</v>
      </c>
      <c r="P1" s="3">
        <v>2016</v>
      </c>
      <c r="Q1" s="3">
        <v>2017</v>
      </c>
      <c r="R1" s="3">
        <v>2018</v>
      </c>
      <c r="S1" s="3">
        <v>2019</v>
      </c>
      <c r="T1" s="3">
        <v>2020</v>
      </c>
      <c r="U1" s="3">
        <v>2021</v>
      </c>
      <c r="V1" s="3">
        <v>2022</v>
      </c>
      <c r="W1" s="3">
        <v>2023</v>
      </c>
      <c r="X1" s="3">
        <v>2024</v>
      </c>
    </row>
    <row r="2" spans="1:26" x14ac:dyDescent="0.3">
      <c r="A2" s="2" t="s">
        <v>0</v>
      </c>
      <c r="B2" s="10" t="s">
        <v>183</v>
      </c>
      <c r="C2" s="10" t="s">
        <v>424</v>
      </c>
      <c r="D2" s="10" t="s">
        <v>416</v>
      </c>
      <c r="E2" s="10" t="s">
        <v>373</v>
      </c>
      <c r="F2" s="11">
        <v>0</v>
      </c>
      <c r="G2" s="11">
        <v>0</v>
      </c>
      <c r="H2" s="11">
        <v>0</v>
      </c>
      <c r="I2" s="11">
        <v>448000</v>
      </c>
      <c r="J2" s="11">
        <v>382000</v>
      </c>
      <c r="K2" s="11">
        <v>585000</v>
      </c>
      <c r="L2" s="11">
        <v>703379</v>
      </c>
      <c r="M2" s="11">
        <v>789645</v>
      </c>
      <c r="N2" s="11">
        <v>2050000</v>
      </c>
      <c r="O2" s="11">
        <v>1500000</v>
      </c>
      <c r="P2" s="11">
        <v>1802500</v>
      </c>
      <c r="Q2" s="11">
        <v>1500000</v>
      </c>
      <c r="R2" s="11">
        <v>1815829</v>
      </c>
      <c r="S2" s="11">
        <v>1731183</v>
      </c>
      <c r="T2" s="11">
        <v>1690000</v>
      </c>
      <c r="U2" s="11">
        <v>800000</v>
      </c>
      <c r="V2" s="11">
        <v>700000</v>
      </c>
      <c r="W2" s="11">
        <v>700000</v>
      </c>
      <c r="X2" s="11">
        <v>0</v>
      </c>
      <c r="Y2" s="12"/>
      <c r="Z2" s="9"/>
    </row>
    <row r="3" spans="1:26" x14ac:dyDescent="0.3">
      <c r="A3" s="2" t="s">
        <v>1</v>
      </c>
      <c r="B3" s="10" t="s">
        <v>184</v>
      </c>
      <c r="C3" s="10">
        <v>0</v>
      </c>
      <c r="D3" s="10" t="s">
        <v>417</v>
      </c>
      <c r="E3" s="10" t="s">
        <v>374</v>
      </c>
      <c r="F3" s="11">
        <v>468750</v>
      </c>
      <c r="G3" s="11">
        <v>515625</v>
      </c>
      <c r="H3" s="11">
        <v>639409</v>
      </c>
      <c r="I3" s="11">
        <v>671337</v>
      </c>
      <c r="J3" s="11">
        <v>2521078</v>
      </c>
      <c r="K3" s="11" t="s">
        <v>422</v>
      </c>
      <c r="L3" s="11" t="s">
        <v>422</v>
      </c>
      <c r="M3" s="11" t="s">
        <v>422</v>
      </c>
      <c r="N3" s="11" t="s">
        <v>422</v>
      </c>
      <c r="O3" s="11">
        <v>2286423</v>
      </c>
      <c r="P3" s="11">
        <v>2645857</v>
      </c>
      <c r="Q3" s="11">
        <v>2079174</v>
      </c>
      <c r="R3" s="11">
        <v>2456536</v>
      </c>
      <c r="S3" s="11">
        <v>3136146</v>
      </c>
      <c r="T3" s="11">
        <v>2987046</v>
      </c>
      <c r="U3" s="11">
        <v>1916910.72</v>
      </c>
      <c r="V3" s="11">
        <v>1916910.72</v>
      </c>
      <c r="W3" s="11">
        <v>3773000</v>
      </c>
      <c r="X3" s="11" t="s">
        <v>422</v>
      </c>
      <c r="Y3" s="12"/>
      <c r="Z3" s="6"/>
    </row>
    <row r="4" spans="1:26" x14ac:dyDescent="0.3">
      <c r="A4" s="2" t="s">
        <v>2</v>
      </c>
      <c r="B4" s="10" t="s">
        <v>185</v>
      </c>
      <c r="C4" s="10">
        <v>0</v>
      </c>
      <c r="D4" s="10" t="s">
        <v>418</v>
      </c>
      <c r="E4" s="10" t="s">
        <v>374</v>
      </c>
      <c r="F4" s="11" t="s">
        <v>422</v>
      </c>
      <c r="G4" s="11" t="s">
        <v>422</v>
      </c>
      <c r="H4" s="11" t="s">
        <v>422</v>
      </c>
      <c r="I4" s="11">
        <v>12996931</v>
      </c>
      <c r="J4" s="11" t="s">
        <v>422</v>
      </c>
      <c r="K4" s="11" t="s">
        <v>422</v>
      </c>
      <c r="L4" s="11">
        <v>15345431</v>
      </c>
      <c r="M4" s="11">
        <v>33852740</v>
      </c>
      <c r="N4" s="11">
        <v>41680171</v>
      </c>
      <c r="O4" s="11">
        <v>38984643</v>
      </c>
      <c r="P4" s="11">
        <v>91371695</v>
      </c>
      <c r="Q4" s="11">
        <v>90111996</v>
      </c>
      <c r="R4" s="11">
        <v>85767860</v>
      </c>
      <c r="S4" s="11" t="s">
        <v>422</v>
      </c>
      <c r="T4" s="11" t="s">
        <v>422</v>
      </c>
      <c r="U4" s="11" t="s">
        <v>422</v>
      </c>
      <c r="V4" s="11">
        <v>169020059.69999999</v>
      </c>
      <c r="W4" s="11">
        <v>265011951.671</v>
      </c>
      <c r="X4" s="11">
        <v>189000000</v>
      </c>
      <c r="Y4" s="12"/>
      <c r="Z4" s="6"/>
    </row>
    <row r="5" spans="1:26" x14ac:dyDescent="0.3">
      <c r="A5" s="2" t="s">
        <v>3</v>
      </c>
      <c r="B5" s="10" t="s">
        <v>186</v>
      </c>
      <c r="C5" s="10">
        <v>0</v>
      </c>
      <c r="D5" s="10" t="s">
        <v>417</v>
      </c>
      <c r="E5" s="10" t="s">
        <v>374</v>
      </c>
      <c r="F5" s="11" t="s">
        <v>422</v>
      </c>
      <c r="G5" s="11" t="s">
        <v>422</v>
      </c>
      <c r="H5" s="11" t="s">
        <v>422</v>
      </c>
      <c r="I5" s="11" t="s">
        <v>422</v>
      </c>
      <c r="J5" s="11">
        <v>493680</v>
      </c>
      <c r="K5" s="11">
        <v>525571</v>
      </c>
      <c r="L5" s="11">
        <v>485500</v>
      </c>
      <c r="M5" s="11">
        <v>553916</v>
      </c>
      <c r="N5" s="11">
        <v>419662</v>
      </c>
      <c r="O5" s="11">
        <v>399663</v>
      </c>
      <c r="P5" s="11">
        <v>390248</v>
      </c>
      <c r="Q5" s="11">
        <v>450085</v>
      </c>
      <c r="R5" s="11">
        <v>439690</v>
      </c>
      <c r="S5" s="11">
        <v>509790</v>
      </c>
      <c r="T5" s="11">
        <v>579890</v>
      </c>
      <c r="U5" s="11">
        <v>747740</v>
      </c>
      <c r="V5" s="11">
        <v>597928.95299999998</v>
      </c>
      <c r="W5" s="11">
        <v>620744.59499999997</v>
      </c>
      <c r="X5" s="11">
        <v>721920.05700000003</v>
      </c>
      <c r="Y5" s="12"/>
      <c r="Z5" s="9"/>
    </row>
    <row r="6" spans="1:26" x14ac:dyDescent="0.3">
      <c r="A6" s="2" t="s">
        <v>4</v>
      </c>
      <c r="B6" s="10" t="s">
        <v>187</v>
      </c>
      <c r="C6" s="10">
        <v>0</v>
      </c>
      <c r="D6" s="10" t="s">
        <v>418</v>
      </c>
      <c r="E6" s="10" t="s">
        <v>375</v>
      </c>
      <c r="F6" s="11">
        <v>1260000</v>
      </c>
      <c r="G6" s="11">
        <v>1790000</v>
      </c>
      <c r="H6" s="11">
        <v>2301000</v>
      </c>
      <c r="I6" s="11">
        <v>2812000</v>
      </c>
      <c r="J6" s="11">
        <v>3150000</v>
      </c>
      <c r="K6" s="11">
        <v>8041000</v>
      </c>
      <c r="L6" s="11">
        <v>12932000</v>
      </c>
      <c r="M6" s="11">
        <v>14643880</v>
      </c>
      <c r="N6" s="11">
        <v>18093035</v>
      </c>
      <c r="O6" s="11">
        <v>18093035</v>
      </c>
      <c r="P6" s="11">
        <v>31595430</v>
      </c>
      <c r="Q6" s="11">
        <v>22001544</v>
      </c>
      <c r="R6" s="11">
        <v>17625823</v>
      </c>
      <c r="S6" s="11">
        <v>16668569</v>
      </c>
      <c r="T6" s="11">
        <v>17308110</v>
      </c>
      <c r="U6" s="11">
        <v>17308110</v>
      </c>
      <c r="V6" s="11">
        <v>36414902.5</v>
      </c>
      <c r="W6" s="11">
        <v>20248880.199999999</v>
      </c>
      <c r="X6" s="11">
        <v>20987653</v>
      </c>
      <c r="Y6" s="12"/>
      <c r="Z6" s="6"/>
    </row>
    <row r="7" spans="1:26" x14ac:dyDescent="0.3">
      <c r="A7" s="2" t="s">
        <v>5</v>
      </c>
      <c r="B7" s="10" t="s">
        <v>188</v>
      </c>
      <c r="C7" s="10">
        <v>0</v>
      </c>
      <c r="D7" s="10" t="s">
        <v>419</v>
      </c>
      <c r="E7" s="10" t="s">
        <v>374</v>
      </c>
      <c r="F7" s="11">
        <v>51000</v>
      </c>
      <c r="G7" s="11" t="s">
        <v>422</v>
      </c>
      <c r="H7" s="11" t="s">
        <v>422</v>
      </c>
      <c r="I7" s="11" t="s">
        <v>422</v>
      </c>
      <c r="J7" s="11" t="s">
        <v>422</v>
      </c>
      <c r="K7" s="11" t="s">
        <v>422</v>
      </c>
      <c r="L7" s="11">
        <v>13006</v>
      </c>
      <c r="M7" s="11" t="s">
        <v>422</v>
      </c>
      <c r="N7" s="11" t="s">
        <v>422</v>
      </c>
      <c r="O7" s="11">
        <v>90</v>
      </c>
      <c r="P7" s="11" t="s">
        <v>422</v>
      </c>
      <c r="Q7" s="11">
        <v>51687</v>
      </c>
      <c r="R7" s="11">
        <v>82842</v>
      </c>
      <c r="S7" s="11" t="s">
        <v>422</v>
      </c>
      <c r="T7" s="11" t="s">
        <v>422</v>
      </c>
      <c r="U7" s="11" t="s">
        <v>422</v>
      </c>
      <c r="V7" s="11">
        <v>40000</v>
      </c>
      <c r="W7" s="11">
        <v>115000</v>
      </c>
      <c r="X7" s="11" t="s">
        <v>422</v>
      </c>
      <c r="Y7" s="12"/>
      <c r="Z7" s="9"/>
    </row>
    <row r="8" spans="1:26" x14ac:dyDescent="0.3">
      <c r="A8" s="2" t="s">
        <v>6</v>
      </c>
      <c r="B8" s="10" t="s">
        <v>189</v>
      </c>
      <c r="C8" s="10">
        <v>0</v>
      </c>
      <c r="D8" s="10" t="s">
        <v>419</v>
      </c>
      <c r="E8" s="10" t="s">
        <v>374</v>
      </c>
      <c r="F8" s="11">
        <v>33115865</v>
      </c>
      <c r="G8" s="11">
        <v>33194286</v>
      </c>
      <c r="H8" s="11">
        <v>25286793</v>
      </c>
      <c r="I8" s="11">
        <v>46420558</v>
      </c>
      <c r="J8" s="11">
        <v>53853728</v>
      </c>
      <c r="K8" s="11">
        <v>181213432</v>
      </c>
      <c r="L8" s="11">
        <v>155137242</v>
      </c>
      <c r="M8" s="11">
        <v>111139854</v>
      </c>
      <c r="N8" s="11">
        <v>218837799</v>
      </c>
      <c r="O8" s="11">
        <v>254781634</v>
      </c>
      <c r="P8" s="11">
        <v>106938248</v>
      </c>
      <c r="Q8" s="11">
        <v>234317182</v>
      </c>
      <c r="R8" s="11">
        <v>234938343</v>
      </c>
      <c r="S8" s="11">
        <v>242486758</v>
      </c>
      <c r="T8" s="11">
        <v>289225360</v>
      </c>
      <c r="U8" s="11">
        <v>335963961</v>
      </c>
      <c r="V8" s="11">
        <v>246210859.5</v>
      </c>
      <c r="W8" s="11">
        <v>636780596.70000005</v>
      </c>
      <c r="X8" s="14">
        <v>41821012161.910004</v>
      </c>
      <c r="Y8" s="12"/>
      <c r="Z8" s="6"/>
    </row>
    <row r="9" spans="1:26" x14ac:dyDescent="0.3">
      <c r="A9" s="2" t="s">
        <v>7</v>
      </c>
      <c r="B9" s="10" t="s">
        <v>190</v>
      </c>
      <c r="C9" s="10">
        <v>0</v>
      </c>
      <c r="D9" s="10" t="s">
        <v>417</v>
      </c>
      <c r="E9" s="10" t="s">
        <v>376</v>
      </c>
      <c r="F9" s="11">
        <v>90000</v>
      </c>
      <c r="G9" s="11">
        <v>156397</v>
      </c>
      <c r="H9" s="11">
        <v>288198</v>
      </c>
      <c r="I9" s="11">
        <v>420000</v>
      </c>
      <c r="J9" s="11">
        <v>630000</v>
      </c>
      <c r="K9" s="11">
        <v>829500</v>
      </c>
      <c r="L9" s="11">
        <v>1029000</v>
      </c>
      <c r="M9" s="11">
        <v>1302923</v>
      </c>
      <c r="N9" s="11">
        <v>1576846</v>
      </c>
      <c r="O9" s="11">
        <v>3857145</v>
      </c>
      <c r="P9" s="11">
        <v>1600000</v>
      </c>
      <c r="Q9" s="11">
        <v>1734663</v>
      </c>
      <c r="R9" s="11">
        <v>3779154</v>
      </c>
      <c r="S9" s="11">
        <v>4318846</v>
      </c>
      <c r="T9" s="11">
        <v>6836755</v>
      </c>
      <c r="U9" s="11">
        <v>6012013</v>
      </c>
      <c r="V9" s="11">
        <v>8033673.8559999997</v>
      </c>
      <c r="W9" s="11">
        <v>9427320.7829999998</v>
      </c>
      <c r="X9" s="11">
        <v>11047568.162</v>
      </c>
      <c r="Y9" s="12"/>
      <c r="Z9" s="6"/>
    </row>
    <row r="10" spans="1:26" x14ac:dyDescent="0.3">
      <c r="A10" s="2" t="s">
        <v>8</v>
      </c>
      <c r="B10" s="10" t="s">
        <v>191</v>
      </c>
      <c r="C10" s="10">
        <v>0</v>
      </c>
      <c r="D10" s="10" t="s">
        <v>420</v>
      </c>
      <c r="E10" s="10" t="s">
        <v>374</v>
      </c>
      <c r="F10" s="11" t="s">
        <v>422</v>
      </c>
      <c r="G10" s="11">
        <v>436532508</v>
      </c>
      <c r="H10" s="11">
        <v>346054353</v>
      </c>
      <c r="I10" s="11">
        <v>263413664</v>
      </c>
      <c r="J10" s="11">
        <v>276480561</v>
      </c>
      <c r="K10" s="11">
        <v>341052636</v>
      </c>
      <c r="L10" s="11">
        <v>329184933</v>
      </c>
      <c r="M10" s="11">
        <v>325780847</v>
      </c>
      <c r="N10" s="11">
        <v>262605089</v>
      </c>
      <c r="O10" s="11">
        <v>245274331</v>
      </c>
      <c r="P10" s="11">
        <v>313000000</v>
      </c>
      <c r="Q10" s="11">
        <v>338197455</v>
      </c>
      <c r="R10" s="11">
        <v>284590962</v>
      </c>
      <c r="S10" s="11">
        <v>276467286</v>
      </c>
      <c r="T10" s="11" t="s">
        <v>422</v>
      </c>
      <c r="U10" s="11" t="s">
        <v>422</v>
      </c>
      <c r="V10" s="11">
        <v>401637000</v>
      </c>
      <c r="W10" s="11">
        <v>254600235.58199999</v>
      </c>
      <c r="X10" s="11">
        <v>337972272.43900001</v>
      </c>
      <c r="Y10" s="12"/>
      <c r="Z10" s="9"/>
    </row>
    <row r="11" spans="1:26" x14ac:dyDescent="0.3">
      <c r="A11" s="2" t="s">
        <v>9</v>
      </c>
      <c r="B11" s="10" t="s">
        <v>192</v>
      </c>
      <c r="C11" s="10">
        <v>0</v>
      </c>
      <c r="D11" s="10" t="s">
        <v>417</v>
      </c>
      <c r="E11" s="10" t="s">
        <v>374</v>
      </c>
      <c r="F11" s="11">
        <v>12556504</v>
      </c>
      <c r="G11" s="11">
        <v>13706140</v>
      </c>
      <c r="H11" s="11">
        <v>14705882</v>
      </c>
      <c r="I11" s="11">
        <v>13933398</v>
      </c>
      <c r="J11" s="11" t="s">
        <v>422</v>
      </c>
      <c r="K11" s="11" t="s">
        <v>422</v>
      </c>
      <c r="L11" s="11" t="s">
        <v>422</v>
      </c>
      <c r="M11" s="11" t="s">
        <v>422</v>
      </c>
      <c r="N11" s="11" t="s">
        <v>422</v>
      </c>
      <c r="O11" s="11" t="s">
        <v>422</v>
      </c>
      <c r="P11" s="11" t="s">
        <v>422</v>
      </c>
      <c r="Q11" s="11" t="s">
        <v>422</v>
      </c>
      <c r="R11" s="11">
        <v>28329068</v>
      </c>
      <c r="S11" s="11">
        <v>26867276</v>
      </c>
      <c r="T11" s="11">
        <v>31766203</v>
      </c>
      <c r="U11" s="11">
        <v>36665129</v>
      </c>
      <c r="V11" s="11">
        <v>34750742.399999999</v>
      </c>
      <c r="W11" s="11" t="s">
        <v>422</v>
      </c>
      <c r="X11" s="11" t="s">
        <v>422</v>
      </c>
      <c r="Y11" s="12"/>
      <c r="Z11" s="9"/>
    </row>
    <row r="12" spans="1:26" x14ac:dyDescent="0.3">
      <c r="A12" s="2" t="s">
        <v>10</v>
      </c>
      <c r="B12" s="10" t="s">
        <v>193</v>
      </c>
      <c r="C12" s="10">
        <v>0</v>
      </c>
      <c r="D12" s="10" t="s">
        <v>417</v>
      </c>
      <c r="E12" s="10" t="s">
        <v>376</v>
      </c>
      <c r="F12" s="11">
        <v>482758</v>
      </c>
      <c r="G12" s="11">
        <v>1840748</v>
      </c>
      <c r="H12" s="11">
        <v>2713678</v>
      </c>
      <c r="I12" s="11">
        <v>5505182</v>
      </c>
      <c r="J12" s="11">
        <v>5462676</v>
      </c>
      <c r="K12" s="11">
        <v>5329097</v>
      </c>
      <c r="L12" s="11">
        <v>5727741</v>
      </c>
      <c r="M12" s="11">
        <v>5382838</v>
      </c>
      <c r="N12" s="11">
        <v>2105033</v>
      </c>
      <c r="O12" s="11">
        <v>2769340</v>
      </c>
      <c r="P12" s="11">
        <v>3097205</v>
      </c>
      <c r="Q12" s="11">
        <v>3100137</v>
      </c>
      <c r="R12" s="11">
        <v>2935811</v>
      </c>
      <c r="S12" s="11">
        <v>3280631</v>
      </c>
      <c r="T12" s="11">
        <v>1358741</v>
      </c>
      <c r="U12" s="11">
        <v>2015011</v>
      </c>
      <c r="V12" s="11">
        <v>1984500</v>
      </c>
      <c r="W12" s="11">
        <v>9180001</v>
      </c>
      <c r="X12" s="11">
        <v>14195772.353</v>
      </c>
      <c r="Y12" s="12"/>
      <c r="Z12" s="6"/>
    </row>
    <row r="13" spans="1:26" x14ac:dyDescent="0.3">
      <c r="A13" s="2" t="s">
        <v>395</v>
      </c>
      <c r="B13" s="10" t="s">
        <v>178</v>
      </c>
      <c r="C13" s="10">
        <v>0</v>
      </c>
      <c r="D13" s="10" t="s">
        <v>419</v>
      </c>
      <c r="E13" s="10" t="s">
        <v>374</v>
      </c>
      <c r="F13" s="11">
        <v>820557</v>
      </c>
      <c r="G13" s="11">
        <v>820557</v>
      </c>
      <c r="H13" s="11">
        <v>229349</v>
      </c>
      <c r="I13" s="11">
        <v>366315</v>
      </c>
      <c r="J13" s="11">
        <v>431663</v>
      </c>
      <c r="K13" s="11">
        <v>600000</v>
      </c>
      <c r="L13" s="11">
        <v>743440</v>
      </c>
      <c r="M13" s="11">
        <v>677632</v>
      </c>
      <c r="N13" s="11">
        <v>913430</v>
      </c>
      <c r="O13" s="11">
        <v>964729</v>
      </c>
      <c r="P13" s="11">
        <v>968290</v>
      </c>
      <c r="Q13" s="11">
        <v>971850</v>
      </c>
      <c r="R13" s="11">
        <v>882376</v>
      </c>
      <c r="S13" s="11">
        <v>882376</v>
      </c>
      <c r="T13" s="11" t="s">
        <v>422</v>
      </c>
      <c r="U13" s="11" t="s">
        <v>422</v>
      </c>
      <c r="V13" s="11" t="s">
        <v>422</v>
      </c>
      <c r="W13" s="11">
        <v>960000</v>
      </c>
      <c r="X13" s="11" t="s">
        <v>422</v>
      </c>
      <c r="Y13" s="12"/>
      <c r="Z13" s="9"/>
    </row>
    <row r="14" spans="1:26" x14ac:dyDescent="0.3">
      <c r="A14" s="2" t="s">
        <v>11</v>
      </c>
      <c r="B14" s="10" t="s">
        <v>194</v>
      </c>
      <c r="C14" s="10">
        <v>0</v>
      </c>
      <c r="D14" s="10" t="s">
        <v>416</v>
      </c>
      <c r="E14" s="10" t="s">
        <v>374</v>
      </c>
      <c r="F14" s="11" t="s">
        <v>422</v>
      </c>
      <c r="G14" s="11" t="s">
        <v>422</v>
      </c>
      <c r="H14" s="11" t="s">
        <v>422</v>
      </c>
      <c r="I14" s="11" t="s">
        <v>422</v>
      </c>
      <c r="J14" s="11">
        <v>7381644</v>
      </c>
      <c r="K14" s="11">
        <v>6444660</v>
      </c>
      <c r="L14" s="11">
        <v>6427199</v>
      </c>
      <c r="M14" s="11">
        <v>8098114</v>
      </c>
      <c r="N14" s="11">
        <v>9769029</v>
      </c>
      <c r="O14" s="11">
        <v>7563872</v>
      </c>
      <c r="P14" s="11">
        <v>3926598</v>
      </c>
      <c r="Q14" s="11">
        <v>6760625</v>
      </c>
      <c r="R14" s="11">
        <v>3913005</v>
      </c>
      <c r="S14" s="11">
        <v>3923184</v>
      </c>
      <c r="T14" s="11">
        <v>5341904</v>
      </c>
      <c r="U14" s="11">
        <v>4700875</v>
      </c>
      <c r="V14" s="11">
        <v>5521636.2230000002</v>
      </c>
      <c r="W14" s="11">
        <v>8854281.1970000006</v>
      </c>
      <c r="X14" s="11">
        <v>12050763.457</v>
      </c>
      <c r="Y14" s="12"/>
      <c r="Z14" s="9"/>
    </row>
    <row r="15" spans="1:26" x14ac:dyDescent="0.3">
      <c r="A15" s="2" t="s">
        <v>12</v>
      </c>
      <c r="B15" s="10" t="s">
        <v>195</v>
      </c>
      <c r="C15" s="10" t="s">
        <v>424</v>
      </c>
      <c r="D15" s="10" t="s">
        <v>421</v>
      </c>
      <c r="E15" s="10" t="s">
        <v>377</v>
      </c>
      <c r="F15" s="11">
        <v>7888251</v>
      </c>
      <c r="G15" s="11">
        <v>12843080</v>
      </c>
      <c r="H15" s="11">
        <v>19608585</v>
      </c>
      <c r="I15" s="11">
        <v>15701042</v>
      </c>
      <c r="J15" s="11">
        <v>16663278</v>
      </c>
      <c r="K15" s="11">
        <v>16558511</v>
      </c>
      <c r="L15" s="11">
        <v>13588900</v>
      </c>
      <c r="M15" s="11">
        <v>13177182</v>
      </c>
      <c r="N15" s="11">
        <v>16797485</v>
      </c>
      <c r="O15" s="11">
        <v>24700000</v>
      </c>
      <c r="P15" s="11">
        <v>24500000</v>
      </c>
      <c r="Q15" s="11">
        <v>19944101</v>
      </c>
      <c r="R15" s="11">
        <v>25022257</v>
      </c>
      <c r="S15" s="11">
        <v>30907450</v>
      </c>
      <c r="T15" s="11">
        <v>31695428</v>
      </c>
      <c r="U15" s="11">
        <v>25909239</v>
      </c>
      <c r="V15" s="11">
        <v>31669717.350000001</v>
      </c>
      <c r="W15" s="11">
        <v>18108976.943</v>
      </c>
      <c r="X15" s="11">
        <v>38987317.759999998</v>
      </c>
      <c r="Y15" s="12"/>
      <c r="Z15" s="6"/>
    </row>
    <row r="16" spans="1:26" x14ac:dyDescent="0.3">
      <c r="A16" s="2" t="s">
        <v>13</v>
      </c>
      <c r="B16" s="10" t="s">
        <v>196</v>
      </c>
      <c r="C16" s="10">
        <v>0</v>
      </c>
      <c r="D16" s="10" t="s">
        <v>419</v>
      </c>
      <c r="E16" s="10" t="s">
        <v>374</v>
      </c>
      <c r="F16" s="11">
        <v>340000</v>
      </c>
      <c r="G16" s="11">
        <v>340000</v>
      </c>
      <c r="H16" s="11">
        <v>120000</v>
      </c>
      <c r="I16" s="11">
        <v>850000</v>
      </c>
      <c r="J16" s="11">
        <v>500000</v>
      </c>
      <c r="K16" s="11">
        <v>1000000</v>
      </c>
      <c r="L16" s="11" t="s">
        <v>422</v>
      </c>
      <c r="M16" s="11" t="s">
        <v>422</v>
      </c>
      <c r="N16" s="11">
        <v>390000</v>
      </c>
      <c r="O16" s="11">
        <v>253687</v>
      </c>
      <c r="P16" s="11">
        <v>420750</v>
      </c>
      <c r="Q16" s="11">
        <v>384750</v>
      </c>
      <c r="R16" s="11">
        <v>236186</v>
      </c>
      <c r="S16" s="11">
        <v>236186</v>
      </c>
      <c r="T16" s="11">
        <v>267231</v>
      </c>
      <c r="U16" s="11">
        <v>297158</v>
      </c>
      <c r="V16" s="11">
        <v>285030</v>
      </c>
      <c r="W16" s="11">
        <v>268673.84999999998</v>
      </c>
      <c r="X16" s="11">
        <v>327748.07</v>
      </c>
      <c r="Y16" s="12"/>
      <c r="Z16" s="9"/>
    </row>
    <row r="17" spans="1:26" x14ac:dyDescent="0.3">
      <c r="A17" s="2" t="s">
        <v>14</v>
      </c>
      <c r="B17" s="10" t="s">
        <v>197</v>
      </c>
      <c r="C17" s="10">
        <v>0</v>
      </c>
      <c r="D17" s="10" t="s">
        <v>417</v>
      </c>
      <c r="E17" s="10" t="s">
        <v>374</v>
      </c>
      <c r="F17" s="11">
        <v>3278834</v>
      </c>
      <c r="G17" s="11">
        <v>3763635</v>
      </c>
      <c r="H17" s="11">
        <v>4441291</v>
      </c>
      <c r="I17" s="11">
        <v>7241560</v>
      </c>
      <c r="J17" s="11">
        <v>7241560</v>
      </c>
      <c r="K17" s="11">
        <v>7776989</v>
      </c>
      <c r="L17" s="11">
        <v>11586027</v>
      </c>
      <c r="M17" s="11">
        <v>8389860</v>
      </c>
      <c r="N17" s="11">
        <v>5730540</v>
      </c>
      <c r="O17" s="11">
        <v>4677920</v>
      </c>
      <c r="P17" s="11">
        <v>7816499</v>
      </c>
      <c r="Q17" s="11">
        <v>7889462</v>
      </c>
      <c r="R17" s="11">
        <v>6871622</v>
      </c>
      <c r="S17" s="11">
        <v>6624930</v>
      </c>
      <c r="T17" s="11">
        <v>6977903</v>
      </c>
      <c r="U17" s="11">
        <v>7019624</v>
      </c>
      <c r="V17" s="11">
        <v>7960079.4000000004</v>
      </c>
      <c r="W17" s="11">
        <v>7979607.7609999999</v>
      </c>
      <c r="X17" s="11">
        <v>7084058.1040000003</v>
      </c>
      <c r="Y17" s="12"/>
      <c r="Z17" s="6"/>
    </row>
    <row r="18" spans="1:26" x14ac:dyDescent="0.3">
      <c r="A18" s="2" t="s">
        <v>15</v>
      </c>
      <c r="B18" s="10" t="s">
        <v>198</v>
      </c>
      <c r="C18" s="10">
        <v>0</v>
      </c>
      <c r="D18" s="10" t="s">
        <v>417</v>
      </c>
      <c r="E18" s="10" t="s">
        <v>374</v>
      </c>
      <c r="F18" s="11" t="s">
        <v>422</v>
      </c>
      <c r="G18" s="11" t="s">
        <v>422</v>
      </c>
      <c r="H18" s="11" t="s">
        <v>422</v>
      </c>
      <c r="I18" s="11" t="s">
        <v>422</v>
      </c>
      <c r="J18" s="11" t="s">
        <v>422</v>
      </c>
      <c r="K18" s="11" t="s">
        <v>422</v>
      </c>
      <c r="L18" s="11" t="s">
        <v>422</v>
      </c>
      <c r="M18" s="11" t="s">
        <v>422</v>
      </c>
      <c r="N18" s="11" t="s">
        <v>422</v>
      </c>
      <c r="O18" s="11" t="s">
        <v>422</v>
      </c>
      <c r="P18" s="11">
        <v>16598961</v>
      </c>
      <c r="Q18" s="11" t="s">
        <v>422</v>
      </c>
      <c r="R18" s="11" t="s">
        <v>422</v>
      </c>
      <c r="S18" s="11" t="s">
        <v>422</v>
      </c>
      <c r="T18" s="11" t="s">
        <v>422</v>
      </c>
      <c r="U18" s="11" t="s">
        <v>422</v>
      </c>
      <c r="V18" s="11" t="s">
        <v>422</v>
      </c>
      <c r="W18" s="11" t="s">
        <v>422</v>
      </c>
      <c r="X18" s="11" t="s">
        <v>422</v>
      </c>
      <c r="Y18" s="12"/>
      <c r="Z18" s="9"/>
    </row>
    <row r="19" spans="1:26" x14ac:dyDescent="0.3">
      <c r="A19" s="2" t="s">
        <v>16</v>
      </c>
      <c r="B19" s="10" t="s">
        <v>199</v>
      </c>
      <c r="C19" s="10">
        <v>0</v>
      </c>
      <c r="D19" s="10" t="s">
        <v>419</v>
      </c>
      <c r="E19" s="10" t="s">
        <v>378</v>
      </c>
      <c r="F19" s="11">
        <v>213172</v>
      </c>
      <c r="G19" s="11">
        <v>271408</v>
      </c>
      <c r="H19" s="11">
        <v>348186</v>
      </c>
      <c r="I19" s="11">
        <v>283649</v>
      </c>
      <c r="J19" s="11">
        <v>324727</v>
      </c>
      <c r="K19" s="11">
        <v>453702</v>
      </c>
      <c r="L19" s="11">
        <v>248329</v>
      </c>
      <c r="M19" s="11">
        <v>280816</v>
      </c>
      <c r="N19" s="11">
        <v>228747</v>
      </c>
      <c r="O19" s="11">
        <v>389845</v>
      </c>
      <c r="P19" s="11">
        <v>407631</v>
      </c>
      <c r="Q19" s="11">
        <v>348737</v>
      </c>
      <c r="R19" s="11">
        <v>205655</v>
      </c>
      <c r="S19" s="11">
        <v>202340</v>
      </c>
      <c r="T19" s="11">
        <v>498590</v>
      </c>
      <c r="U19" s="11">
        <v>532901</v>
      </c>
      <c r="V19" s="11">
        <v>567211.21</v>
      </c>
      <c r="W19" s="11">
        <v>388276.25</v>
      </c>
      <c r="X19" s="11">
        <v>358804.21</v>
      </c>
      <c r="Y19" s="12"/>
      <c r="Z19" s="6"/>
    </row>
    <row r="20" spans="1:26" x14ac:dyDescent="0.3">
      <c r="A20" s="2" t="s">
        <v>17</v>
      </c>
      <c r="B20" s="10" t="s">
        <v>200</v>
      </c>
      <c r="C20" s="10" t="s">
        <v>424</v>
      </c>
      <c r="D20" s="10" t="s">
        <v>418</v>
      </c>
      <c r="E20" s="10" t="s">
        <v>379</v>
      </c>
      <c r="F20" s="11">
        <v>601761</v>
      </c>
      <c r="G20" s="11">
        <v>531356</v>
      </c>
      <c r="H20" s="11">
        <v>469465</v>
      </c>
      <c r="I20" s="11">
        <v>826584</v>
      </c>
      <c r="J20" s="11">
        <v>1004953</v>
      </c>
      <c r="K20" s="11">
        <v>1196637</v>
      </c>
      <c r="L20" s="11">
        <v>1023392</v>
      </c>
      <c r="M20" s="11">
        <v>1834976</v>
      </c>
      <c r="N20" s="11">
        <v>1833584</v>
      </c>
      <c r="O20" s="11">
        <v>1296618</v>
      </c>
      <c r="P20" s="11">
        <v>1605458</v>
      </c>
      <c r="Q20" s="11">
        <v>1914299</v>
      </c>
      <c r="R20" s="11">
        <v>1042353</v>
      </c>
      <c r="S20" s="11">
        <v>1104270</v>
      </c>
      <c r="T20" s="11">
        <v>835573</v>
      </c>
      <c r="U20" s="11">
        <v>2163592</v>
      </c>
      <c r="V20" s="11">
        <v>2384120.2540000002</v>
      </c>
      <c r="W20" s="11">
        <v>3493473.62</v>
      </c>
      <c r="X20" s="11">
        <v>5794574.6289999997</v>
      </c>
      <c r="Y20" s="12"/>
      <c r="Z20" s="6"/>
    </row>
    <row r="21" spans="1:26" x14ac:dyDescent="0.3">
      <c r="A21" s="2" t="s">
        <v>18</v>
      </c>
      <c r="B21" s="10" t="s">
        <v>201</v>
      </c>
      <c r="C21" s="10">
        <v>0</v>
      </c>
      <c r="D21" s="10" t="s">
        <v>421</v>
      </c>
      <c r="E21" s="10" t="s">
        <v>380</v>
      </c>
      <c r="F21" s="11">
        <v>63346</v>
      </c>
      <c r="G21" s="11">
        <v>11707</v>
      </c>
      <c r="H21" s="11" t="s">
        <v>422</v>
      </c>
      <c r="I21" s="11" t="s">
        <v>422</v>
      </c>
      <c r="J21" s="11">
        <v>5500</v>
      </c>
      <c r="K21" s="11">
        <v>16000</v>
      </c>
      <c r="L21" s="11">
        <v>42500</v>
      </c>
      <c r="M21" s="11">
        <v>52875</v>
      </c>
      <c r="N21" s="11">
        <v>91500</v>
      </c>
      <c r="O21" s="11">
        <v>90400</v>
      </c>
      <c r="P21" s="11">
        <v>87570</v>
      </c>
      <c r="Q21" s="11">
        <v>40000</v>
      </c>
      <c r="R21" s="11">
        <v>175862</v>
      </c>
      <c r="S21" s="11">
        <v>588305</v>
      </c>
      <c r="T21" s="11">
        <v>596766</v>
      </c>
      <c r="U21" s="11">
        <v>605226</v>
      </c>
      <c r="V21" s="11">
        <v>584146</v>
      </c>
      <c r="W21" s="11">
        <v>675000</v>
      </c>
      <c r="X21" s="11">
        <v>645398.15500000003</v>
      </c>
      <c r="Y21" s="12"/>
      <c r="Z21" s="6"/>
    </row>
    <row r="22" spans="1:26" x14ac:dyDescent="0.3">
      <c r="A22" s="2" t="s">
        <v>19</v>
      </c>
      <c r="B22" s="10" t="s">
        <v>202</v>
      </c>
      <c r="C22" s="10">
        <v>0</v>
      </c>
      <c r="D22" s="10" t="s">
        <v>419</v>
      </c>
      <c r="E22" s="10" t="s">
        <v>381</v>
      </c>
      <c r="F22" s="11">
        <v>4984510</v>
      </c>
      <c r="G22" s="11">
        <v>6234709</v>
      </c>
      <c r="H22" s="11">
        <v>6492330</v>
      </c>
      <c r="I22" s="11">
        <v>8294595</v>
      </c>
      <c r="J22" s="11">
        <v>7514060</v>
      </c>
      <c r="K22" s="11">
        <v>6733524</v>
      </c>
      <c r="L22" s="11">
        <v>7322135</v>
      </c>
      <c r="M22" s="11">
        <v>8044503</v>
      </c>
      <c r="N22" s="11">
        <v>9618077</v>
      </c>
      <c r="O22" s="11">
        <v>14690440</v>
      </c>
      <c r="P22" s="11">
        <v>12080164</v>
      </c>
      <c r="Q22" s="11">
        <v>21861203</v>
      </c>
      <c r="R22" s="11">
        <v>12031700</v>
      </c>
      <c r="S22" s="11">
        <v>12438650</v>
      </c>
      <c r="T22" s="11">
        <v>13529682</v>
      </c>
      <c r="U22" s="11">
        <v>15565452</v>
      </c>
      <c r="V22" s="11">
        <v>15700607.960000001</v>
      </c>
      <c r="W22" s="11">
        <v>15511127.119999999</v>
      </c>
      <c r="X22" s="11">
        <v>15663899.421</v>
      </c>
      <c r="Y22" s="12"/>
      <c r="Z22" s="6"/>
    </row>
    <row r="23" spans="1:26" x14ac:dyDescent="0.3">
      <c r="A23" s="2" t="s">
        <v>20</v>
      </c>
      <c r="B23" s="10" t="s">
        <v>203</v>
      </c>
      <c r="C23" s="10">
        <v>0</v>
      </c>
      <c r="D23" s="10" t="s">
        <v>417</v>
      </c>
      <c r="E23" s="10" t="s">
        <v>374</v>
      </c>
      <c r="F23" s="11">
        <v>2321852</v>
      </c>
      <c r="G23" s="11">
        <v>1049685</v>
      </c>
      <c r="H23" s="11">
        <v>1854288</v>
      </c>
      <c r="I23" s="11">
        <v>1471547</v>
      </c>
      <c r="J23" s="11">
        <v>1885425</v>
      </c>
      <c r="K23" s="11">
        <v>2111081</v>
      </c>
      <c r="L23" s="11">
        <v>2299304</v>
      </c>
      <c r="M23" s="11">
        <v>2336736.34</v>
      </c>
      <c r="N23" s="11">
        <v>2374169</v>
      </c>
      <c r="O23" s="11">
        <v>1985698</v>
      </c>
      <c r="P23" s="11">
        <v>2546074</v>
      </c>
      <c r="Q23" s="11">
        <v>2621869</v>
      </c>
      <c r="R23" s="11">
        <v>2697663</v>
      </c>
      <c r="S23" s="11">
        <v>2769819</v>
      </c>
      <c r="T23" s="11">
        <v>2841974</v>
      </c>
      <c r="U23" s="11">
        <v>2914130</v>
      </c>
      <c r="V23" s="11">
        <v>2886400</v>
      </c>
      <c r="W23" s="11">
        <v>3040012.983</v>
      </c>
      <c r="X23" s="11">
        <v>304276.99</v>
      </c>
      <c r="Y23" s="12"/>
      <c r="Z23" s="6"/>
    </row>
    <row r="24" spans="1:26" x14ac:dyDescent="0.3">
      <c r="A24" s="2" t="s">
        <v>21</v>
      </c>
      <c r="B24" s="10" t="s">
        <v>204</v>
      </c>
      <c r="C24" s="10">
        <v>0</v>
      </c>
      <c r="D24" s="10" t="s">
        <v>418</v>
      </c>
      <c r="E24" s="10" t="s">
        <v>374</v>
      </c>
      <c r="F24" s="11" t="s">
        <v>422</v>
      </c>
      <c r="G24" s="11" t="s">
        <v>422</v>
      </c>
      <c r="H24" s="11" t="s">
        <v>422</v>
      </c>
      <c r="I24" s="11">
        <v>298757</v>
      </c>
      <c r="J24" s="11">
        <v>459884</v>
      </c>
      <c r="K24" s="11">
        <v>1672763</v>
      </c>
      <c r="L24" s="11">
        <v>5767731</v>
      </c>
      <c r="M24" s="11">
        <v>9862699</v>
      </c>
      <c r="N24" s="11">
        <v>3444284</v>
      </c>
      <c r="O24" s="11">
        <v>9236875</v>
      </c>
      <c r="P24" s="11">
        <v>6529961</v>
      </c>
      <c r="Q24" s="11">
        <v>5246887</v>
      </c>
      <c r="R24" s="11" t="s">
        <v>422</v>
      </c>
      <c r="S24" s="11">
        <v>2795588</v>
      </c>
      <c r="T24" s="11">
        <v>6066090</v>
      </c>
      <c r="U24" s="11">
        <v>5760221</v>
      </c>
      <c r="V24" s="11">
        <v>5454352</v>
      </c>
      <c r="W24" s="11">
        <v>4590032.75</v>
      </c>
      <c r="X24" s="11" t="s">
        <v>422</v>
      </c>
      <c r="Y24" s="12"/>
      <c r="Z24" s="6"/>
    </row>
    <row r="25" spans="1:26" x14ac:dyDescent="0.3">
      <c r="A25" s="2" t="s">
        <v>22</v>
      </c>
      <c r="B25" s="10" t="s">
        <v>205</v>
      </c>
      <c r="C25" s="10">
        <v>0</v>
      </c>
      <c r="D25" s="10" t="s">
        <v>419</v>
      </c>
      <c r="E25" s="10" t="s">
        <v>374</v>
      </c>
      <c r="F25" s="11" t="s">
        <v>422</v>
      </c>
      <c r="G25" s="11">
        <v>433800503</v>
      </c>
      <c r="H25" s="11">
        <v>419146373</v>
      </c>
      <c r="I25" s="11">
        <v>404492244</v>
      </c>
      <c r="J25" s="11">
        <v>646275638</v>
      </c>
      <c r="K25" s="11">
        <v>554595724</v>
      </c>
      <c r="L25" s="11">
        <v>558682129</v>
      </c>
      <c r="M25" s="11">
        <v>562768533</v>
      </c>
      <c r="N25" s="11">
        <v>837536288</v>
      </c>
      <c r="O25" s="11">
        <v>668629875</v>
      </c>
      <c r="P25" s="11">
        <v>840636506</v>
      </c>
      <c r="Q25" s="11">
        <v>1175866579</v>
      </c>
      <c r="R25" s="11">
        <v>988291993</v>
      </c>
      <c r="S25" s="11">
        <v>1295603500</v>
      </c>
      <c r="T25" s="11">
        <v>1580588578</v>
      </c>
      <c r="U25" s="11">
        <v>1928259882</v>
      </c>
      <c r="V25" s="11">
        <v>1423973200</v>
      </c>
      <c r="W25" s="11">
        <v>919686540.41700006</v>
      </c>
      <c r="X25" s="11" t="s">
        <v>422</v>
      </c>
      <c r="Y25" s="12"/>
      <c r="Z25" s="6"/>
    </row>
    <row r="26" spans="1:26" x14ac:dyDescent="0.3">
      <c r="A26" s="2" t="s">
        <v>23</v>
      </c>
      <c r="B26" s="10" t="s">
        <v>206</v>
      </c>
      <c r="C26" s="10">
        <v>0</v>
      </c>
      <c r="D26" s="10" t="s">
        <v>420</v>
      </c>
      <c r="E26" s="10" t="s">
        <v>374</v>
      </c>
      <c r="F26" s="11" t="s">
        <v>422</v>
      </c>
      <c r="G26" s="11" t="s">
        <v>422</v>
      </c>
      <c r="H26" s="11" t="s">
        <v>422</v>
      </c>
      <c r="I26" s="11">
        <v>578605</v>
      </c>
      <c r="J26" s="11">
        <v>324315</v>
      </c>
      <c r="K26" s="11">
        <v>1538672</v>
      </c>
      <c r="L26" s="11">
        <v>1093577</v>
      </c>
      <c r="M26" s="11">
        <v>2527912</v>
      </c>
      <c r="N26" s="11">
        <v>1696512</v>
      </c>
      <c r="O26" s="11">
        <v>1561084</v>
      </c>
      <c r="P26" s="11">
        <v>1802587</v>
      </c>
      <c r="Q26" s="11">
        <v>963238</v>
      </c>
      <c r="R26" s="11">
        <v>1845923</v>
      </c>
      <c r="S26" s="11">
        <v>1557668</v>
      </c>
      <c r="T26" s="11">
        <v>1540186</v>
      </c>
      <c r="U26" s="11">
        <v>2399572</v>
      </c>
      <c r="V26" s="11">
        <v>1398467.686</v>
      </c>
      <c r="W26" s="11">
        <v>1550593.642</v>
      </c>
      <c r="X26" s="11">
        <v>3285707.6510000001</v>
      </c>
      <c r="Y26" s="12"/>
      <c r="Z26" s="9"/>
    </row>
    <row r="27" spans="1:26" x14ac:dyDescent="0.3">
      <c r="A27" s="2" t="s">
        <v>24</v>
      </c>
      <c r="B27" s="10" t="s">
        <v>207</v>
      </c>
      <c r="C27" s="10">
        <v>0</v>
      </c>
      <c r="D27" s="10" t="s">
        <v>417</v>
      </c>
      <c r="E27" s="10" t="s">
        <v>374</v>
      </c>
      <c r="F27" s="11">
        <v>2885910</v>
      </c>
      <c r="G27" s="11">
        <v>7697152</v>
      </c>
      <c r="H27" s="11">
        <v>7478872</v>
      </c>
      <c r="I27" s="11">
        <v>10663254</v>
      </c>
      <c r="J27" s="11">
        <v>18465223</v>
      </c>
      <c r="K27" s="11">
        <v>31082438</v>
      </c>
      <c r="L27" s="11">
        <v>24359689</v>
      </c>
      <c r="M27" s="11">
        <v>14590446</v>
      </c>
      <c r="N27" s="11">
        <v>21258657</v>
      </c>
      <c r="O27" s="11">
        <v>16103675</v>
      </c>
      <c r="P27" s="11">
        <v>26111593</v>
      </c>
      <c r="Q27" s="11">
        <v>26593819</v>
      </c>
      <c r="R27" s="11">
        <v>19311524</v>
      </c>
      <c r="S27" s="11">
        <v>34343804</v>
      </c>
      <c r="T27" s="11">
        <v>34958244</v>
      </c>
      <c r="U27" s="11">
        <v>36280631</v>
      </c>
      <c r="V27" s="11">
        <v>32255636.670000002</v>
      </c>
      <c r="W27" s="11">
        <v>27087287.397</v>
      </c>
      <c r="X27" s="11">
        <v>27104143.517999999</v>
      </c>
      <c r="Y27" s="12"/>
      <c r="Z27" s="9"/>
    </row>
    <row r="28" spans="1:26" x14ac:dyDescent="0.3">
      <c r="A28" s="2" t="s">
        <v>25</v>
      </c>
      <c r="B28" s="10" t="s">
        <v>208</v>
      </c>
      <c r="C28" s="10" t="s">
        <v>424</v>
      </c>
      <c r="D28" s="10" t="s">
        <v>418</v>
      </c>
      <c r="E28" s="10" t="s">
        <v>373</v>
      </c>
      <c r="F28" s="11">
        <v>2172268</v>
      </c>
      <c r="G28" s="11">
        <v>2488498</v>
      </c>
      <c r="H28" s="11">
        <v>2792356</v>
      </c>
      <c r="I28" s="11">
        <v>2648191</v>
      </c>
      <c r="J28" s="11">
        <v>3028610</v>
      </c>
      <c r="K28" s="11">
        <v>3178864</v>
      </c>
      <c r="L28" s="11">
        <v>3500000</v>
      </c>
      <c r="M28" s="11">
        <v>2469194</v>
      </c>
      <c r="N28" s="11">
        <v>3388963</v>
      </c>
      <c r="O28" s="11">
        <v>2777176</v>
      </c>
      <c r="P28" s="11">
        <v>4436512</v>
      </c>
      <c r="Q28" s="11">
        <v>6095849</v>
      </c>
      <c r="R28" s="11">
        <v>5297600</v>
      </c>
      <c r="S28" s="11">
        <v>8245614</v>
      </c>
      <c r="T28" s="11">
        <v>6949439</v>
      </c>
      <c r="U28" s="11">
        <v>7213307</v>
      </c>
      <c r="V28" s="11">
        <v>7274880</v>
      </c>
      <c r="W28" s="11">
        <v>2008723</v>
      </c>
      <c r="X28" s="11">
        <v>3225806</v>
      </c>
      <c r="Y28" s="12"/>
      <c r="Z28" s="9"/>
    </row>
    <row r="29" spans="1:26" x14ac:dyDescent="0.3">
      <c r="A29" s="2" t="s">
        <v>26</v>
      </c>
      <c r="B29" s="10" t="s">
        <v>209</v>
      </c>
      <c r="C29" s="10" t="s">
        <v>424</v>
      </c>
      <c r="D29" s="10" t="s">
        <v>418</v>
      </c>
      <c r="E29" s="10" t="s">
        <v>382</v>
      </c>
      <c r="F29" s="11">
        <v>23000</v>
      </c>
      <c r="G29" s="11">
        <v>78790</v>
      </c>
      <c r="H29" s="11">
        <v>134580</v>
      </c>
      <c r="I29" s="11">
        <v>174000</v>
      </c>
      <c r="J29" s="11">
        <v>289431</v>
      </c>
      <c r="K29" s="11">
        <v>324910</v>
      </c>
      <c r="L29" s="11">
        <v>775136</v>
      </c>
      <c r="M29" s="11">
        <v>451862</v>
      </c>
      <c r="N29" s="11">
        <v>657548</v>
      </c>
      <c r="O29" s="11">
        <v>685638</v>
      </c>
      <c r="P29" s="11">
        <v>510053</v>
      </c>
      <c r="Q29" s="11">
        <v>1003776</v>
      </c>
      <c r="R29" s="11">
        <v>1090481</v>
      </c>
      <c r="S29" s="11">
        <v>1214033</v>
      </c>
      <c r="T29" s="11">
        <v>2169477</v>
      </c>
      <c r="U29" s="11">
        <v>1107020</v>
      </c>
      <c r="V29" s="11">
        <v>1565827.97</v>
      </c>
      <c r="W29" s="11">
        <v>1686546.69</v>
      </c>
      <c r="X29" s="11">
        <v>1971493</v>
      </c>
      <c r="Y29" s="12"/>
      <c r="Z29" s="9"/>
    </row>
    <row r="30" spans="1:26" x14ac:dyDescent="0.3">
      <c r="A30" s="2" t="s">
        <v>27</v>
      </c>
      <c r="B30" s="10" t="s">
        <v>210</v>
      </c>
      <c r="C30" s="10">
        <v>0</v>
      </c>
      <c r="D30" s="10" t="s">
        <v>418</v>
      </c>
      <c r="E30" s="10" t="s">
        <v>378</v>
      </c>
      <c r="F30" s="11">
        <v>56882</v>
      </c>
      <c r="G30" s="11">
        <v>39168</v>
      </c>
      <c r="H30" s="11">
        <v>38790</v>
      </c>
      <c r="I30" s="11">
        <v>174350</v>
      </c>
      <c r="J30" s="11">
        <v>323491</v>
      </c>
      <c r="K30" s="11">
        <v>250890</v>
      </c>
      <c r="L30" s="11">
        <v>216368</v>
      </c>
      <c r="M30" s="11">
        <v>181846</v>
      </c>
      <c r="N30" s="11">
        <v>185350</v>
      </c>
      <c r="O30" s="11">
        <v>206540</v>
      </c>
      <c r="P30" s="11">
        <v>207000</v>
      </c>
      <c r="Q30" s="11">
        <v>171716</v>
      </c>
      <c r="R30" s="11">
        <v>250000</v>
      </c>
      <c r="S30" s="11">
        <v>288755</v>
      </c>
      <c r="T30" s="11">
        <v>327510</v>
      </c>
      <c r="U30" s="11">
        <v>366265</v>
      </c>
      <c r="V30" s="11">
        <v>277000</v>
      </c>
      <c r="W30" s="11">
        <v>188000</v>
      </c>
      <c r="X30" s="11" t="s">
        <v>422</v>
      </c>
      <c r="Y30" s="12"/>
      <c r="Z30" s="6"/>
    </row>
    <row r="31" spans="1:26" x14ac:dyDescent="0.3">
      <c r="A31" s="2" t="s">
        <v>28</v>
      </c>
      <c r="B31" s="10" t="s">
        <v>211</v>
      </c>
      <c r="C31" s="10" t="s">
        <v>424</v>
      </c>
      <c r="D31" s="10" t="s">
        <v>420</v>
      </c>
      <c r="E31" s="10" t="s">
        <v>379</v>
      </c>
      <c r="F31" s="11">
        <v>0</v>
      </c>
      <c r="G31" s="11">
        <v>298095</v>
      </c>
      <c r="H31" s="11">
        <v>824844</v>
      </c>
      <c r="I31" s="11">
        <v>767338</v>
      </c>
      <c r="J31" s="11">
        <v>1130366</v>
      </c>
      <c r="K31" s="11">
        <v>1068217</v>
      </c>
      <c r="L31" s="11">
        <v>1174231</v>
      </c>
      <c r="M31" s="11">
        <v>1997291</v>
      </c>
      <c r="N31" s="11">
        <v>2246340</v>
      </c>
      <c r="O31" s="11">
        <v>1841701</v>
      </c>
      <c r="P31" s="11">
        <v>2069141</v>
      </c>
      <c r="Q31" s="11">
        <v>2196765</v>
      </c>
      <c r="R31" s="11">
        <v>2401607</v>
      </c>
      <c r="S31" s="11">
        <v>2357673</v>
      </c>
      <c r="T31" s="11">
        <v>3143466</v>
      </c>
      <c r="U31" s="11">
        <v>3085961</v>
      </c>
      <c r="V31" s="11">
        <v>3800953.99</v>
      </c>
      <c r="W31" s="11">
        <v>3511357.21</v>
      </c>
      <c r="X31" s="11">
        <v>4095185.08</v>
      </c>
      <c r="Y31" s="12"/>
      <c r="Z31" s="6"/>
    </row>
    <row r="32" spans="1:26" x14ac:dyDescent="0.3">
      <c r="A32" s="2" t="s">
        <v>29</v>
      </c>
      <c r="B32" s="10" t="s">
        <v>212</v>
      </c>
      <c r="C32" s="10" t="s">
        <v>424</v>
      </c>
      <c r="D32" s="10" t="s">
        <v>418</v>
      </c>
      <c r="E32" s="10" t="s">
        <v>383</v>
      </c>
      <c r="F32" s="11">
        <v>1221936</v>
      </c>
      <c r="G32" s="11">
        <v>1436151</v>
      </c>
      <c r="H32" s="11">
        <v>2494510</v>
      </c>
      <c r="I32" s="11">
        <v>2117810</v>
      </c>
      <c r="J32" s="11">
        <v>2502369</v>
      </c>
      <c r="K32" s="11">
        <v>1941226</v>
      </c>
      <c r="L32" s="11">
        <v>2733070</v>
      </c>
      <c r="M32" s="11">
        <v>2910695</v>
      </c>
      <c r="N32" s="11">
        <v>3185583</v>
      </c>
      <c r="O32" s="11">
        <v>3450841</v>
      </c>
      <c r="P32" s="11">
        <v>4325811</v>
      </c>
      <c r="Q32" s="11">
        <v>5179934</v>
      </c>
      <c r="R32" s="11">
        <v>3767580</v>
      </c>
      <c r="S32" s="11">
        <v>3761563</v>
      </c>
      <c r="T32" s="11">
        <v>3748157</v>
      </c>
      <c r="U32" s="11">
        <v>4404421</v>
      </c>
      <c r="V32" s="11">
        <v>4280494.5559999999</v>
      </c>
      <c r="W32" s="11">
        <v>11606507.927999999</v>
      </c>
      <c r="X32" s="11">
        <v>4917529.6840000004</v>
      </c>
      <c r="Y32" s="12"/>
      <c r="Z32" s="6"/>
    </row>
    <row r="33" spans="1:26" x14ac:dyDescent="0.3">
      <c r="A33" s="2" t="s">
        <v>30</v>
      </c>
      <c r="B33" s="10" t="s">
        <v>213</v>
      </c>
      <c r="C33" s="10">
        <v>0</v>
      </c>
      <c r="D33" s="10" t="s">
        <v>419</v>
      </c>
      <c r="E33" s="10" t="s">
        <v>374</v>
      </c>
      <c r="F33" s="11" t="s">
        <v>422</v>
      </c>
      <c r="G33" s="11" t="s">
        <v>422</v>
      </c>
      <c r="H33" s="11" t="s">
        <v>422</v>
      </c>
      <c r="I33" s="11" t="s">
        <v>422</v>
      </c>
      <c r="J33" s="11" t="s">
        <v>422</v>
      </c>
      <c r="K33" s="11" t="s">
        <v>422</v>
      </c>
      <c r="L33" s="11" t="s">
        <v>422</v>
      </c>
      <c r="M33" s="11" t="s">
        <v>422</v>
      </c>
      <c r="N33" s="11" t="s">
        <v>422</v>
      </c>
      <c r="O33" s="11" t="s">
        <v>422</v>
      </c>
      <c r="P33" s="11" t="s">
        <v>422</v>
      </c>
      <c r="Q33" s="11" t="s">
        <v>422</v>
      </c>
      <c r="R33" s="11" t="s">
        <v>422</v>
      </c>
      <c r="S33" s="11" t="s">
        <v>422</v>
      </c>
      <c r="T33" s="11" t="s">
        <v>422</v>
      </c>
      <c r="U33" s="11" t="s">
        <v>422</v>
      </c>
      <c r="V33" s="11" t="s">
        <v>422</v>
      </c>
      <c r="W33" s="11" t="s">
        <v>422</v>
      </c>
      <c r="X33" s="11" t="s">
        <v>422</v>
      </c>
      <c r="Y33" s="12"/>
      <c r="Z33" s="9"/>
    </row>
    <row r="34" spans="1:26" x14ac:dyDescent="0.3">
      <c r="A34" s="2" t="s">
        <v>396</v>
      </c>
      <c r="B34" s="10" t="s">
        <v>179</v>
      </c>
      <c r="C34" s="10" t="s">
        <v>424</v>
      </c>
      <c r="D34" s="10" t="s">
        <v>418</v>
      </c>
      <c r="E34" s="10" t="s">
        <v>373</v>
      </c>
      <c r="F34" s="11">
        <v>0</v>
      </c>
      <c r="G34" s="11">
        <v>50000</v>
      </c>
      <c r="H34" s="11">
        <v>42241</v>
      </c>
      <c r="I34" s="11">
        <v>34483</v>
      </c>
      <c r="J34" s="11">
        <v>80763</v>
      </c>
      <c r="K34" s="11">
        <v>23605</v>
      </c>
      <c r="L34" s="11">
        <v>55500</v>
      </c>
      <c r="M34" s="11">
        <v>64772</v>
      </c>
      <c r="N34" s="11">
        <v>155065</v>
      </c>
      <c r="O34" s="11">
        <v>69865</v>
      </c>
      <c r="P34" s="11">
        <v>124244</v>
      </c>
      <c r="Q34" s="11">
        <v>115961</v>
      </c>
      <c r="R34" s="11">
        <v>359895</v>
      </c>
      <c r="S34" s="11">
        <v>292876</v>
      </c>
      <c r="T34" s="11">
        <v>225857</v>
      </c>
      <c r="U34" s="11">
        <v>195985</v>
      </c>
      <c r="V34" s="11">
        <v>166113</v>
      </c>
      <c r="W34" s="11">
        <v>194545</v>
      </c>
      <c r="X34" s="11">
        <v>518034.72</v>
      </c>
      <c r="Y34" s="12"/>
      <c r="Z34" s="9"/>
    </row>
    <row r="35" spans="1:26" x14ac:dyDescent="0.3">
      <c r="A35" s="2" t="s">
        <v>31</v>
      </c>
      <c r="B35" s="10" t="s">
        <v>214</v>
      </c>
      <c r="C35" s="10" t="s">
        <v>424</v>
      </c>
      <c r="D35" s="10" t="s">
        <v>418</v>
      </c>
      <c r="E35" s="10" t="s">
        <v>373</v>
      </c>
      <c r="F35" s="11">
        <v>320000</v>
      </c>
      <c r="G35" s="11">
        <v>842954</v>
      </c>
      <c r="H35" s="11">
        <v>1231894</v>
      </c>
      <c r="I35" s="11">
        <v>1620833</v>
      </c>
      <c r="J35" s="11">
        <v>2096818</v>
      </c>
      <c r="K35" s="11">
        <v>369710</v>
      </c>
      <c r="L35" s="11">
        <v>1513521</v>
      </c>
      <c r="M35" s="11">
        <v>1688122</v>
      </c>
      <c r="N35" s="11">
        <v>1720848</v>
      </c>
      <c r="O35" s="11">
        <v>2016847</v>
      </c>
      <c r="P35" s="11">
        <v>1551719</v>
      </c>
      <c r="Q35" s="11">
        <v>1116657</v>
      </c>
      <c r="R35" s="11">
        <v>2190206</v>
      </c>
      <c r="S35" s="11">
        <v>2112000</v>
      </c>
      <c r="T35" s="11">
        <v>3633594</v>
      </c>
      <c r="U35" s="11">
        <v>2978208</v>
      </c>
      <c r="V35" s="11">
        <v>2322821.835</v>
      </c>
      <c r="W35" s="11">
        <v>2857142</v>
      </c>
      <c r="X35" s="11">
        <v>3173172.0809999998</v>
      </c>
      <c r="Y35" s="12"/>
      <c r="Z35" s="9"/>
    </row>
    <row r="36" spans="1:26" x14ac:dyDescent="0.3">
      <c r="A36" s="2" t="s">
        <v>32</v>
      </c>
      <c r="B36" s="10" t="s">
        <v>215</v>
      </c>
      <c r="C36" s="10">
        <v>0</v>
      </c>
      <c r="D36" s="10" t="s">
        <v>419</v>
      </c>
      <c r="E36" s="10" t="s">
        <v>374</v>
      </c>
      <c r="F36" s="11">
        <v>21557974</v>
      </c>
      <c r="G36" s="11">
        <v>28000000</v>
      </c>
      <c r="H36" s="11">
        <v>37318694</v>
      </c>
      <c r="I36" s="11">
        <v>41978041</v>
      </c>
      <c r="J36" s="11">
        <v>46637387</v>
      </c>
      <c r="K36" s="11">
        <v>54469682</v>
      </c>
      <c r="L36" s="11">
        <v>62301976</v>
      </c>
      <c r="M36" s="11">
        <v>28635521</v>
      </c>
      <c r="N36" s="11">
        <v>39469024</v>
      </c>
      <c r="O36" s="11">
        <v>46047074</v>
      </c>
      <c r="P36" s="11">
        <v>43547528</v>
      </c>
      <c r="Q36" s="11">
        <v>47616689</v>
      </c>
      <c r="R36" s="11">
        <v>52041652</v>
      </c>
      <c r="S36" s="11">
        <v>53857082</v>
      </c>
      <c r="T36" s="11" t="s">
        <v>422</v>
      </c>
      <c r="U36" s="11" t="s">
        <v>422</v>
      </c>
      <c r="V36" s="11" t="s">
        <v>422</v>
      </c>
      <c r="W36" s="11">
        <v>53000000</v>
      </c>
      <c r="X36" s="11">
        <v>178193489.66299999</v>
      </c>
      <c r="Y36" s="12"/>
      <c r="Z36" s="9"/>
    </row>
    <row r="37" spans="1:26" x14ac:dyDescent="0.3">
      <c r="A37" s="2" t="s">
        <v>33</v>
      </c>
      <c r="B37" s="10" t="s">
        <v>216</v>
      </c>
      <c r="C37" s="10">
        <v>0</v>
      </c>
      <c r="D37" s="10" t="s">
        <v>420</v>
      </c>
      <c r="E37" s="10" t="s">
        <v>374</v>
      </c>
      <c r="F37" s="11" t="s">
        <v>422</v>
      </c>
      <c r="G37" s="11" t="s">
        <v>422</v>
      </c>
      <c r="H37" s="11">
        <v>292682190</v>
      </c>
      <c r="I37" s="11">
        <v>249872647</v>
      </c>
      <c r="J37" s="11">
        <v>269830508</v>
      </c>
      <c r="K37" s="11">
        <v>282463824</v>
      </c>
      <c r="L37" s="11">
        <v>289142540</v>
      </c>
      <c r="M37" s="11">
        <v>279721871</v>
      </c>
      <c r="N37" s="11">
        <v>282108475</v>
      </c>
      <c r="O37" s="11">
        <v>326627057</v>
      </c>
      <c r="P37" s="11">
        <v>421395895</v>
      </c>
      <c r="Q37" s="11">
        <v>492352505</v>
      </c>
      <c r="R37" s="11">
        <v>557382689</v>
      </c>
      <c r="S37" s="11">
        <v>512850317</v>
      </c>
      <c r="T37" s="11">
        <v>579645689</v>
      </c>
      <c r="U37" s="11">
        <v>666772608</v>
      </c>
      <c r="V37" s="11">
        <v>593721983.70000005</v>
      </c>
      <c r="W37" s="11">
        <v>423489648.199</v>
      </c>
      <c r="X37" s="11">
        <v>451722291.412</v>
      </c>
      <c r="Y37" s="12"/>
      <c r="Z37" s="6"/>
    </row>
    <row r="38" spans="1:26" x14ac:dyDescent="0.3">
      <c r="A38" s="2" t="s">
        <v>34</v>
      </c>
      <c r="B38" s="10" t="s">
        <v>217</v>
      </c>
      <c r="C38" s="10">
        <v>0</v>
      </c>
      <c r="D38" s="10" t="s">
        <v>419</v>
      </c>
      <c r="E38" s="10" t="s">
        <v>374</v>
      </c>
      <c r="F38" s="11">
        <v>37608034</v>
      </c>
      <c r="G38" s="11">
        <v>37272939</v>
      </c>
      <c r="H38" s="11">
        <v>29544363</v>
      </c>
      <c r="I38" s="11">
        <v>45663084</v>
      </c>
      <c r="J38" s="11">
        <v>52123331</v>
      </c>
      <c r="K38" s="11">
        <v>90765128</v>
      </c>
      <c r="L38" s="11">
        <v>80216368</v>
      </c>
      <c r="M38" s="11">
        <v>100852017</v>
      </c>
      <c r="N38" s="11">
        <v>86202456</v>
      </c>
      <c r="O38" s="11">
        <v>58492329</v>
      </c>
      <c r="P38" s="11">
        <v>44578246</v>
      </c>
      <c r="Q38" s="11">
        <v>88122437</v>
      </c>
      <c r="R38" s="11">
        <v>93321336</v>
      </c>
      <c r="S38" s="11">
        <v>105568643</v>
      </c>
      <c r="T38" s="11">
        <v>94902714</v>
      </c>
      <c r="U38" s="11">
        <v>115782630</v>
      </c>
      <c r="V38" s="11">
        <v>115400000</v>
      </c>
      <c r="W38" s="11">
        <v>115021673.514</v>
      </c>
      <c r="X38" s="11">
        <v>55413465.528999999</v>
      </c>
      <c r="Y38" s="12"/>
      <c r="Z38" s="6"/>
    </row>
    <row r="39" spans="1:26" x14ac:dyDescent="0.3">
      <c r="A39" s="2" t="s">
        <v>399</v>
      </c>
      <c r="B39" s="10" t="s">
        <v>180</v>
      </c>
      <c r="C39" s="10" t="s">
        <v>424</v>
      </c>
      <c r="D39" s="10" t="s">
        <v>418</v>
      </c>
      <c r="E39" s="10" t="s">
        <v>379</v>
      </c>
      <c r="F39" s="11">
        <v>0</v>
      </c>
      <c r="G39" s="11">
        <v>0</v>
      </c>
      <c r="H39" s="11">
        <v>0</v>
      </c>
      <c r="I39" s="11">
        <v>7059</v>
      </c>
      <c r="J39" s="11">
        <v>20729</v>
      </c>
      <c r="K39" s="11">
        <v>11585</v>
      </c>
      <c r="L39" s="11">
        <v>19306</v>
      </c>
      <c r="M39" s="11">
        <v>18206</v>
      </c>
      <c r="N39" s="11">
        <v>17105</v>
      </c>
      <c r="O39" s="11">
        <v>13000</v>
      </c>
      <c r="P39" s="11">
        <v>12000</v>
      </c>
      <c r="Q39" s="11">
        <v>17500</v>
      </c>
      <c r="R39" s="11">
        <v>13000</v>
      </c>
      <c r="S39" s="11">
        <v>13000</v>
      </c>
      <c r="T39" s="11">
        <v>62500</v>
      </c>
      <c r="U39" s="11">
        <v>42735</v>
      </c>
      <c r="V39" s="11">
        <v>48750</v>
      </c>
      <c r="W39" s="11">
        <v>65604</v>
      </c>
      <c r="X39" s="11">
        <v>133719.34</v>
      </c>
      <c r="Y39" s="12"/>
      <c r="Z39" s="6"/>
    </row>
    <row r="40" spans="1:26" x14ac:dyDescent="0.3">
      <c r="A40" s="2" t="s">
        <v>398</v>
      </c>
      <c r="B40" s="10" t="s">
        <v>218</v>
      </c>
      <c r="C40" s="10" t="s">
        <v>424</v>
      </c>
      <c r="D40" s="10" t="s">
        <v>418</v>
      </c>
      <c r="E40" s="10" t="s">
        <v>384</v>
      </c>
      <c r="F40" s="11">
        <v>500000</v>
      </c>
      <c r="G40" s="11">
        <v>140000</v>
      </c>
      <c r="H40" s="11">
        <v>360000</v>
      </c>
      <c r="I40" s="11">
        <v>360000</v>
      </c>
      <c r="J40" s="11">
        <v>327090</v>
      </c>
      <c r="K40" s="11">
        <v>159901</v>
      </c>
      <c r="L40" s="11">
        <v>419701</v>
      </c>
      <c r="M40" s="11">
        <v>648740</v>
      </c>
      <c r="N40" s="11">
        <v>1562395</v>
      </c>
      <c r="O40" s="11">
        <v>1813789</v>
      </c>
      <c r="P40" s="11">
        <v>1047203</v>
      </c>
      <c r="Q40" s="11">
        <v>419176</v>
      </c>
      <c r="R40" s="11">
        <v>1342982</v>
      </c>
      <c r="S40" s="11">
        <v>4508364</v>
      </c>
      <c r="T40" s="11">
        <v>4692745</v>
      </c>
      <c r="U40" s="11">
        <v>1150418</v>
      </c>
      <c r="V40" s="11">
        <v>2404772.2220000001</v>
      </c>
      <c r="W40" s="11">
        <v>824307.51</v>
      </c>
      <c r="X40" s="11">
        <v>95576.851999999999</v>
      </c>
      <c r="Y40" s="12"/>
      <c r="Z40" s="6"/>
    </row>
    <row r="41" spans="1:26" x14ac:dyDescent="0.3">
      <c r="A41" s="2" t="s">
        <v>37</v>
      </c>
      <c r="B41" s="10" t="s">
        <v>219</v>
      </c>
      <c r="C41" s="10">
        <v>0</v>
      </c>
      <c r="D41" s="10" t="s">
        <v>420</v>
      </c>
      <c r="E41" s="10" t="s">
        <v>374</v>
      </c>
      <c r="F41" s="11">
        <v>2384</v>
      </c>
      <c r="G41" s="11">
        <v>20100</v>
      </c>
      <c r="H41" s="11">
        <v>3514</v>
      </c>
      <c r="I41" s="11">
        <v>7169</v>
      </c>
      <c r="J41" s="11">
        <v>20000</v>
      </c>
      <c r="K41" s="11">
        <v>14000</v>
      </c>
      <c r="L41" s="11">
        <v>16000</v>
      </c>
      <c r="M41" s="11">
        <v>18000</v>
      </c>
      <c r="N41" s="11">
        <v>20000</v>
      </c>
      <c r="O41" s="11">
        <v>20000</v>
      </c>
      <c r="P41" s="11">
        <v>20000</v>
      </c>
      <c r="Q41" s="11">
        <v>14000</v>
      </c>
      <c r="R41" s="11">
        <v>7957</v>
      </c>
      <c r="S41" s="11">
        <v>7576</v>
      </c>
      <c r="T41" s="11" t="s">
        <v>422</v>
      </c>
      <c r="U41" s="11" t="s">
        <v>422</v>
      </c>
      <c r="V41" s="11" t="s">
        <v>422</v>
      </c>
      <c r="W41" s="11" t="s">
        <v>422</v>
      </c>
      <c r="X41" s="11">
        <v>25000</v>
      </c>
      <c r="Y41" s="12"/>
      <c r="Z41" s="9"/>
    </row>
    <row r="42" spans="1:26" x14ac:dyDescent="0.3">
      <c r="A42" s="2" t="s">
        <v>38</v>
      </c>
      <c r="B42" s="10" t="s">
        <v>220</v>
      </c>
      <c r="C42" s="10">
        <v>0</v>
      </c>
      <c r="D42" s="10" t="s">
        <v>419</v>
      </c>
      <c r="E42" s="10" t="s">
        <v>374</v>
      </c>
      <c r="F42" s="11" t="s">
        <v>422</v>
      </c>
      <c r="G42" s="11" t="s">
        <v>422</v>
      </c>
      <c r="H42" s="11">
        <v>1981740</v>
      </c>
      <c r="I42" s="11">
        <v>7982583</v>
      </c>
      <c r="J42" s="11">
        <v>22839273</v>
      </c>
      <c r="K42" s="11">
        <v>6000395</v>
      </c>
      <c r="L42" s="11">
        <v>8574990</v>
      </c>
      <c r="M42" s="11">
        <v>10683329</v>
      </c>
      <c r="N42" s="11">
        <v>12318004</v>
      </c>
      <c r="O42" s="11">
        <v>14054312</v>
      </c>
      <c r="P42" s="11">
        <v>15790619</v>
      </c>
      <c r="Q42" s="11">
        <v>16982564</v>
      </c>
      <c r="R42" s="11">
        <v>21485000</v>
      </c>
      <c r="S42" s="11" t="s">
        <v>422</v>
      </c>
      <c r="T42" s="11" t="s">
        <v>422</v>
      </c>
      <c r="U42" s="11" t="s">
        <v>422</v>
      </c>
      <c r="V42" s="11">
        <v>16419986.890000001</v>
      </c>
      <c r="W42" s="11" t="s">
        <v>422</v>
      </c>
      <c r="X42" s="11" t="s">
        <v>422</v>
      </c>
      <c r="Y42" s="12"/>
      <c r="Z42" s="6"/>
    </row>
    <row r="43" spans="1:26" x14ac:dyDescent="0.3">
      <c r="A43" s="2" t="s">
        <v>39</v>
      </c>
      <c r="B43" s="10" t="s">
        <v>221</v>
      </c>
      <c r="C43" s="10" t="s">
        <v>424</v>
      </c>
      <c r="D43" s="10" t="s">
        <v>418</v>
      </c>
      <c r="E43" s="10" t="s">
        <v>384</v>
      </c>
      <c r="F43" s="11">
        <v>3235648</v>
      </c>
      <c r="G43" s="11">
        <v>3943665</v>
      </c>
      <c r="H43" s="11">
        <v>4220714</v>
      </c>
      <c r="I43" s="11">
        <v>4056239</v>
      </c>
      <c r="J43" s="11">
        <v>3891764</v>
      </c>
      <c r="K43" s="11">
        <v>1888823</v>
      </c>
      <c r="L43" s="11">
        <v>829125</v>
      </c>
      <c r="M43" s="11">
        <v>5388211</v>
      </c>
      <c r="N43" s="11">
        <v>3581818</v>
      </c>
      <c r="O43" s="11">
        <v>4000000</v>
      </c>
      <c r="P43" s="11">
        <v>7423912</v>
      </c>
      <c r="Q43" s="11">
        <v>8069068</v>
      </c>
      <c r="R43" s="11">
        <v>10032781</v>
      </c>
      <c r="S43" s="11">
        <v>18262159</v>
      </c>
      <c r="T43" s="11">
        <v>5060244</v>
      </c>
      <c r="U43" s="11">
        <v>8341170</v>
      </c>
      <c r="V43" s="11">
        <v>4809608.5719999997</v>
      </c>
      <c r="W43" s="11">
        <v>8399693.5219999999</v>
      </c>
      <c r="X43" s="11">
        <v>13701856.193</v>
      </c>
      <c r="Y43" s="12"/>
      <c r="Z43" s="6"/>
    </row>
    <row r="44" spans="1:26" x14ac:dyDescent="0.3">
      <c r="A44" s="2" t="s">
        <v>40</v>
      </c>
      <c r="B44" s="10" t="s">
        <v>222</v>
      </c>
      <c r="C44" s="10">
        <v>0</v>
      </c>
      <c r="D44" s="10" t="s">
        <v>417</v>
      </c>
      <c r="E44" s="10" t="s">
        <v>374</v>
      </c>
      <c r="F44" s="11">
        <v>5995409</v>
      </c>
      <c r="G44" s="11" t="s">
        <v>422</v>
      </c>
      <c r="H44" s="11" t="s">
        <v>422</v>
      </c>
      <c r="I44" s="11" t="s">
        <v>422</v>
      </c>
      <c r="J44" s="11" t="s">
        <v>422</v>
      </c>
      <c r="K44" s="11" t="s">
        <v>422</v>
      </c>
      <c r="L44" s="11">
        <v>6495402</v>
      </c>
      <c r="M44" s="11">
        <v>6660964</v>
      </c>
      <c r="N44" s="11">
        <v>8872397</v>
      </c>
      <c r="O44" s="11">
        <v>8748519</v>
      </c>
      <c r="P44" s="11">
        <v>9630565</v>
      </c>
      <c r="Q44" s="11">
        <v>9910000</v>
      </c>
      <c r="R44" s="11">
        <v>10192657</v>
      </c>
      <c r="S44" s="11">
        <v>18723905</v>
      </c>
      <c r="T44" s="11">
        <v>19957485</v>
      </c>
      <c r="U44" s="11">
        <v>20754446</v>
      </c>
      <c r="V44" s="11">
        <v>15657969.52</v>
      </c>
      <c r="W44" s="11">
        <v>15602595.460000001</v>
      </c>
      <c r="X44" s="11">
        <v>15692384.243000001</v>
      </c>
      <c r="Y44" s="12"/>
      <c r="Z44" s="9"/>
    </row>
    <row r="45" spans="1:26" x14ac:dyDescent="0.3">
      <c r="A45" s="2" t="s">
        <v>41</v>
      </c>
      <c r="B45" s="10" t="s">
        <v>223</v>
      </c>
      <c r="C45" s="10">
        <v>0</v>
      </c>
      <c r="D45" s="10" t="s">
        <v>419</v>
      </c>
      <c r="E45" s="10" t="s">
        <v>376</v>
      </c>
      <c r="F45" s="11">
        <v>13396047</v>
      </c>
      <c r="G45" s="11">
        <v>13687979</v>
      </c>
      <c r="H45" s="11">
        <v>14049789</v>
      </c>
      <c r="I45" s="11">
        <v>14308349</v>
      </c>
      <c r="J45" s="11">
        <v>21429185</v>
      </c>
      <c r="K45" s="11">
        <v>20521540</v>
      </c>
      <c r="L45" s="11">
        <v>17663421</v>
      </c>
      <c r="M45" s="11">
        <v>12479300</v>
      </c>
      <c r="N45" s="11">
        <v>12605300</v>
      </c>
      <c r="O45" s="11">
        <v>12605300</v>
      </c>
      <c r="P45" s="11">
        <v>12605300</v>
      </c>
      <c r="Q45" s="11">
        <v>12605300</v>
      </c>
      <c r="R45" s="11">
        <v>12890500</v>
      </c>
      <c r="S45" s="11">
        <v>12890600</v>
      </c>
      <c r="T45" s="11">
        <v>12890650</v>
      </c>
      <c r="U45" s="11">
        <v>12890800</v>
      </c>
      <c r="V45" s="11">
        <v>12890800</v>
      </c>
      <c r="W45" s="11">
        <v>12890800</v>
      </c>
      <c r="X45" s="11" t="s">
        <v>422</v>
      </c>
      <c r="Y45" s="12"/>
      <c r="Z45" s="6"/>
    </row>
    <row r="46" spans="1:26" x14ac:dyDescent="0.3">
      <c r="A46" s="2" t="s">
        <v>42</v>
      </c>
      <c r="B46" s="10" t="s">
        <v>224</v>
      </c>
      <c r="C46" s="10">
        <v>0</v>
      </c>
      <c r="D46" s="10" t="s">
        <v>417</v>
      </c>
      <c r="E46" s="10" t="s">
        <v>374</v>
      </c>
      <c r="F46" s="11" t="s">
        <v>422</v>
      </c>
      <c r="G46" s="11" t="s">
        <v>422</v>
      </c>
      <c r="H46" s="11">
        <v>1304412</v>
      </c>
      <c r="I46" s="11">
        <v>1819702</v>
      </c>
      <c r="J46" s="11">
        <v>1990198</v>
      </c>
      <c r="K46" s="11" t="s">
        <v>422</v>
      </c>
      <c r="L46" s="11" t="s">
        <v>422</v>
      </c>
      <c r="M46" s="11" t="s">
        <v>422</v>
      </c>
      <c r="N46" s="11" t="s">
        <v>422</v>
      </c>
      <c r="O46" s="11" t="s">
        <v>422</v>
      </c>
      <c r="P46" s="11">
        <v>1528274</v>
      </c>
      <c r="Q46" s="11">
        <v>1707808</v>
      </c>
      <c r="R46" s="11">
        <v>2014140</v>
      </c>
      <c r="S46" s="11">
        <v>4220761</v>
      </c>
      <c r="T46" s="11">
        <v>6427383</v>
      </c>
      <c r="U46" s="11">
        <v>8634004</v>
      </c>
      <c r="V46" s="11">
        <v>6564987.0470000003</v>
      </c>
      <c r="W46" s="11">
        <v>8840378.2569999993</v>
      </c>
      <c r="X46" s="11">
        <v>8636029.0250000004</v>
      </c>
      <c r="Y46" s="12"/>
      <c r="Z46" s="9"/>
    </row>
    <row r="47" spans="1:26" x14ac:dyDescent="0.3">
      <c r="A47" s="2" t="s">
        <v>400</v>
      </c>
      <c r="B47" s="10" t="s">
        <v>225</v>
      </c>
      <c r="C47" s="10">
        <v>0</v>
      </c>
      <c r="D47" s="10" t="s">
        <v>417</v>
      </c>
      <c r="E47" s="10" t="s">
        <v>374</v>
      </c>
      <c r="F47" s="11">
        <v>29565826</v>
      </c>
      <c r="G47" s="11">
        <v>29565826</v>
      </c>
      <c r="H47" s="11">
        <v>38074708</v>
      </c>
      <c r="I47" s="11">
        <v>47144466</v>
      </c>
      <c r="J47" s="11">
        <v>42744433</v>
      </c>
      <c r="K47" s="11">
        <v>46338373</v>
      </c>
      <c r="L47" s="11" t="s">
        <v>422</v>
      </c>
      <c r="M47" s="11" t="s">
        <v>422</v>
      </c>
      <c r="N47" s="11" t="s">
        <v>422</v>
      </c>
      <c r="O47" s="11" t="s">
        <v>422</v>
      </c>
      <c r="P47" s="11" t="s">
        <v>422</v>
      </c>
      <c r="Q47" s="11" t="s">
        <v>422</v>
      </c>
      <c r="R47" s="11" t="s">
        <v>422</v>
      </c>
      <c r="S47" s="11" t="s">
        <v>422</v>
      </c>
      <c r="T47" s="11" t="s">
        <v>422</v>
      </c>
      <c r="U47" s="11" t="s">
        <v>422</v>
      </c>
      <c r="V47" s="11" t="s">
        <v>422</v>
      </c>
      <c r="W47" s="11" t="s">
        <v>422</v>
      </c>
      <c r="X47" s="11" t="s">
        <v>422</v>
      </c>
      <c r="Y47" s="12"/>
      <c r="Z47" s="9"/>
    </row>
    <row r="48" spans="1:26" x14ac:dyDescent="0.3">
      <c r="A48" s="2" t="s">
        <v>409</v>
      </c>
      <c r="B48" s="10" t="s">
        <v>226</v>
      </c>
      <c r="C48" s="10" t="s">
        <v>424</v>
      </c>
      <c r="D48" s="10" t="s">
        <v>421</v>
      </c>
      <c r="E48" s="10" t="s">
        <v>385</v>
      </c>
      <c r="F48" s="11" t="s">
        <v>422</v>
      </c>
      <c r="G48" s="11" t="s">
        <v>422</v>
      </c>
      <c r="H48" s="11" t="s">
        <v>422</v>
      </c>
      <c r="I48" s="11">
        <v>200000</v>
      </c>
      <c r="J48" s="11">
        <v>372650</v>
      </c>
      <c r="K48" s="11">
        <v>311325</v>
      </c>
      <c r="L48" s="11">
        <v>311325</v>
      </c>
      <c r="M48" s="11">
        <v>250000</v>
      </c>
      <c r="N48" s="11">
        <v>250000</v>
      </c>
      <c r="O48" s="11">
        <v>219338</v>
      </c>
      <c r="P48" s="11">
        <v>278500</v>
      </c>
      <c r="Q48" s="11">
        <v>155000</v>
      </c>
      <c r="R48" s="11">
        <v>258725</v>
      </c>
      <c r="S48" s="11">
        <v>403680</v>
      </c>
      <c r="T48" s="11">
        <v>198611</v>
      </c>
      <c r="U48" s="11" t="s">
        <v>422</v>
      </c>
      <c r="V48" s="11">
        <v>456485</v>
      </c>
      <c r="W48" s="11">
        <v>637677.4</v>
      </c>
      <c r="X48" s="11" t="s">
        <v>422</v>
      </c>
      <c r="Y48" s="12"/>
      <c r="Z48" s="9"/>
    </row>
    <row r="49" spans="1:26" x14ac:dyDescent="0.3">
      <c r="A49" s="2" t="s">
        <v>397</v>
      </c>
      <c r="B49" s="10" t="s">
        <v>227</v>
      </c>
      <c r="C49" s="10" t="s">
        <v>424</v>
      </c>
      <c r="D49" s="10" t="s">
        <v>418</v>
      </c>
      <c r="E49" s="10" t="s">
        <v>382</v>
      </c>
      <c r="F49" s="11">
        <v>0</v>
      </c>
      <c r="G49" s="11">
        <v>0</v>
      </c>
      <c r="H49" s="11">
        <v>0</v>
      </c>
      <c r="I49" s="11">
        <v>892653</v>
      </c>
      <c r="J49" s="11">
        <v>1625242</v>
      </c>
      <c r="K49" s="11">
        <v>695881</v>
      </c>
      <c r="L49" s="11">
        <v>4466399</v>
      </c>
      <c r="M49" s="11">
        <v>3727193</v>
      </c>
      <c r="N49" s="11">
        <v>2628012</v>
      </c>
      <c r="O49" s="11">
        <v>2370993</v>
      </c>
      <c r="P49" s="11">
        <v>3775045</v>
      </c>
      <c r="Q49" s="11">
        <v>4084015</v>
      </c>
      <c r="R49" s="11">
        <v>4392985</v>
      </c>
      <c r="S49" s="11">
        <v>6000000</v>
      </c>
      <c r="T49" s="11">
        <v>16400000</v>
      </c>
      <c r="U49" s="11">
        <v>9000000</v>
      </c>
      <c r="V49" s="11">
        <v>18237881</v>
      </c>
      <c r="W49" s="11">
        <v>16440336</v>
      </c>
      <c r="X49" s="11">
        <v>8986637</v>
      </c>
      <c r="Y49" s="12"/>
      <c r="Z49" s="9"/>
    </row>
    <row r="50" spans="1:26" x14ac:dyDescent="0.3">
      <c r="A50" s="2" t="s">
        <v>43</v>
      </c>
      <c r="B50" s="10" t="s">
        <v>228</v>
      </c>
      <c r="C50" s="10">
        <v>0</v>
      </c>
      <c r="D50" s="10" t="s">
        <v>417</v>
      </c>
      <c r="E50" s="10" t="s">
        <v>374</v>
      </c>
      <c r="F50" s="11" t="s">
        <v>422</v>
      </c>
      <c r="G50" s="11" t="s">
        <v>422</v>
      </c>
      <c r="H50" s="11" t="s">
        <v>422</v>
      </c>
      <c r="I50" s="11" t="s">
        <v>422</v>
      </c>
      <c r="J50" s="11" t="s">
        <v>422</v>
      </c>
      <c r="K50" s="11" t="s">
        <v>422</v>
      </c>
      <c r="L50" s="11" t="s">
        <v>422</v>
      </c>
      <c r="M50" s="11" t="s">
        <v>422</v>
      </c>
      <c r="N50" s="11" t="s">
        <v>422</v>
      </c>
      <c r="O50" s="11" t="s">
        <v>422</v>
      </c>
      <c r="P50" s="11" t="s">
        <v>422</v>
      </c>
      <c r="Q50" s="11" t="s">
        <v>422</v>
      </c>
      <c r="R50" s="11" t="s">
        <v>422</v>
      </c>
      <c r="S50" s="11" t="s">
        <v>422</v>
      </c>
      <c r="T50" s="11" t="s">
        <v>422</v>
      </c>
      <c r="U50" s="11">
        <v>31922441.563999999</v>
      </c>
      <c r="V50" s="11">
        <v>22554631.824000001</v>
      </c>
      <c r="W50" s="11">
        <v>26430749.037999999</v>
      </c>
      <c r="X50" s="11">
        <v>25542167.618999999</v>
      </c>
      <c r="Y50" s="12"/>
      <c r="Z50" s="9"/>
    </row>
    <row r="51" spans="1:26" x14ac:dyDescent="0.3">
      <c r="A51" s="2" t="s">
        <v>44</v>
      </c>
      <c r="B51" s="10" t="s">
        <v>229</v>
      </c>
      <c r="C51" s="10" t="s">
        <v>424</v>
      </c>
      <c r="D51" s="10" t="s">
        <v>416</v>
      </c>
      <c r="E51" s="10" t="s">
        <v>384</v>
      </c>
      <c r="F51" s="11" t="s">
        <v>422</v>
      </c>
      <c r="G51" s="11">
        <v>0</v>
      </c>
      <c r="H51" s="11" t="s">
        <v>422</v>
      </c>
      <c r="I51" s="11" t="s">
        <v>422</v>
      </c>
      <c r="J51" s="11">
        <v>97429</v>
      </c>
      <c r="K51" s="11">
        <v>0</v>
      </c>
      <c r="L51" s="11">
        <v>0</v>
      </c>
      <c r="M51" s="11">
        <v>51000</v>
      </c>
      <c r="N51" s="11">
        <v>50000</v>
      </c>
      <c r="O51" s="11">
        <v>51000</v>
      </c>
      <c r="P51" s="11">
        <v>47500</v>
      </c>
      <c r="Q51" s="11">
        <v>47500</v>
      </c>
      <c r="R51" s="11">
        <v>22000</v>
      </c>
      <c r="S51" s="11">
        <v>22000</v>
      </c>
      <c r="T51" s="11">
        <v>30300</v>
      </c>
      <c r="U51" s="11">
        <v>38600</v>
      </c>
      <c r="V51" s="11">
        <v>96000</v>
      </c>
      <c r="W51" s="11">
        <v>95203</v>
      </c>
      <c r="X51" s="11" t="s">
        <v>422</v>
      </c>
      <c r="Y51" s="12"/>
      <c r="Z51" s="6"/>
    </row>
    <row r="52" spans="1:26" x14ac:dyDescent="0.3">
      <c r="A52" s="2" t="s">
        <v>45</v>
      </c>
      <c r="B52" s="10" t="s">
        <v>230</v>
      </c>
      <c r="C52" s="10">
        <v>0</v>
      </c>
      <c r="D52" s="10" t="s">
        <v>419</v>
      </c>
      <c r="E52" s="10" t="s">
        <v>378</v>
      </c>
      <c r="F52" s="11" t="s">
        <v>422</v>
      </c>
      <c r="G52" s="11" t="s">
        <v>422</v>
      </c>
      <c r="H52" s="11" t="s">
        <v>422</v>
      </c>
      <c r="I52" s="11">
        <v>4858</v>
      </c>
      <c r="J52" s="11">
        <v>16048</v>
      </c>
      <c r="K52" s="11">
        <v>54243</v>
      </c>
      <c r="L52" s="11">
        <v>53558</v>
      </c>
      <c r="M52" s="11">
        <v>23519</v>
      </c>
      <c r="N52" s="11">
        <v>15909</v>
      </c>
      <c r="O52" s="11">
        <v>64703</v>
      </c>
      <c r="P52" s="11">
        <v>22944</v>
      </c>
      <c r="Q52" s="11">
        <v>52648</v>
      </c>
      <c r="R52" s="11">
        <v>37111</v>
      </c>
      <c r="S52" s="11">
        <v>81242</v>
      </c>
      <c r="T52" s="11">
        <v>68779</v>
      </c>
      <c r="U52" s="11">
        <v>78983</v>
      </c>
      <c r="V52" s="11">
        <v>92717.86</v>
      </c>
      <c r="W52" s="11">
        <v>121725.24</v>
      </c>
      <c r="X52" s="11">
        <v>68552.899999999994</v>
      </c>
      <c r="Y52" s="12"/>
      <c r="Z52" s="6"/>
    </row>
    <row r="53" spans="1:26" x14ac:dyDescent="0.3">
      <c r="A53" s="2" t="s">
        <v>401</v>
      </c>
      <c r="B53" s="10" t="s">
        <v>231</v>
      </c>
      <c r="C53" s="10">
        <v>0</v>
      </c>
      <c r="D53" s="10" t="s">
        <v>419</v>
      </c>
      <c r="E53" s="10" t="s">
        <v>374</v>
      </c>
      <c r="F53" s="11">
        <v>7090408</v>
      </c>
      <c r="G53" s="11">
        <v>2829369</v>
      </c>
      <c r="H53" s="11">
        <v>3585956</v>
      </c>
      <c r="I53" s="11">
        <v>3046185</v>
      </c>
      <c r="J53" s="11">
        <v>2971280</v>
      </c>
      <c r="K53" s="11">
        <v>4113784</v>
      </c>
      <c r="L53" s="11">
        <v>5760261</v>
      </c>
      <c r="M53" s="11">
        <v>17736962</v>
      </c>
      <c r="N53" s="11">
        <v>7841106</v>
      </c>
      <c r="O53" s="11">
        <v>7841106</v>
      </c>
      <c r="P53" s="11">
        <v>11324153</v>
      </c>
      <c r="Q53" s="11">
        <v>13174289</v>
      </c>
      <c r="R53" s="11">
        <v>15415885</v>
      </c>
      <c r="S53" s="11">
        <v>17657481</v>
      </c>
      <c r="T53" s="11">
        <v>11410832</v>
      </c>
      <c r="U53" s="11">
        <v>10970330</v>
      </c>
      <c r="V53" s="11">
        <v>18978458.510000002</v>
      </c>
      <c r="W53" s="11">
        <v>26644556.623</v>
      </c>
      <c r="X53" s="11">
        <v>25827654.476</v>
      </c>
      <c r="Y53" s="12"/>
      <c r="Z53" s="6"/>
    </row>
    <row r="54" spans="1:26" x14ac:dyDescent="0.3">
      <c r="A54" s="2" t="s">
        <v>46</v>
      </c>
      <c r="B54" s="10" t="s">
        <v>232</v>
      </c>
      <c r="C54" s="10">
        <v>0</v>
      </c>
      <c r="D54" s="10" t="s">
        <v>419</v>
      </c>
      <c r="E54" s="10" t="s">
        <v>374</v>
      </c>
      <c r="F54" s="11">
        <v>6514494</v>
      </c>
      <c r="G54" s="11">
        <v>10000000</v>
      </c>
      <c r="H54" s="11">
        <v>22712300</v>
      </c>
      <c r="I54" s="11">
        <v>31437339</v>
      </c>
      <c r="J54" s="11">
        <v>47692647</v>
      </c>
      <c r="K54" s="11">
        <v>44000000</v>
      </c>
      <c r="L54" s="11">
        <v>40078302</v>
      </c>
      <c r="M54" s="11">
        <v>30874909</v>
      </c>
      <c r="N54" s="11">
        <v>42786472</v>
      </c>
      <c r="O54" s="11">
        <v>54698035</v>
      </c>
      <c r="P54" s="11">
        <v>61252055</v>
      </c>
      <c r="Q54" s="11">
        <v>38626052</v>
      </c>
      <c r="R54" s="11">
        <v>39085039</v>
      </c>
      <c r="S54" s="11">
        <v>34904317.549999997</v>
      </c>
      <c r="T54" s="11">
        <v>39883818</v>
      </c>
      <c r="U54" s="11">
        <v>46559367</v>
      </c>
      <c r="V54" s="11">
        <v>38240528</v>
      </c>
      <c r="W54" s="11">
        <v>32741836.579999998</v>
      </c>
      <c r="X54" s="11">
        <v>33600953.329999998</v>
      </c>
      <c r="Y54" s="12"/>
      <c r="Z54" s="6"/>
    </row>
    <row r="55" spans="1:26" x14ac:dyDescent="0.3">
      <c r="A55" s="2" t="s">
        <v>47</v>
      </c>
      <c r="B55" s="10" t="s">
        <v>233</v>
      </c>
      <c r="C55" s="10">
        <v>0</v>
      </c>
      <c r="D55" s="10" t="s">
        <v>416</v>
      </c>
      <c r="E55" s="10" t="s">
        <v>386</v>
      </c>
      <c r="F55" s="11">
        <v>51695833</v>
      </c>
      <c r="G55" s="11">
        <v>53246246</v>
      </c>
      <c r="H55" s="11">
        <v>36684197</v>
      </c>
      <c r="I55" s="11">
        <v>57709648</v>
      </c>
      <c r="J55" s="11">
        <v>56872035</v>
      </c>
      <c r="K55" s="11">
        <v>55594556</v>
      </c>
      <c r="L55" s="11">
        <v>49498147</v>
      </c>
      <c r="M55" s="11">
        <v>65510127</v>
      </c>
      <c r="N55" s="11">
        <v>63559322</v>
      </c>
      <c r="O55" s="11">
        <v>58340538</v>
      </c>
      <c r="P55" s="11">
        <v>44687190</v>
      </c>
      <c r="Q55" s="11">
        <v>35990372</v>
      </c>
      <c r="R55" s="11">
        <v>56283202</v>
      </c>
      <c r="S55" s="11">
        <v>63875060</v>
      </c>
      <c r="T55" s="11" t="s">
        <v>422</v>
      </c>
      <c r="U55" s="11" t="s">
        <v>422</v>
      </c>
      <c r="V55" s="11" t="s">
        <v>422</v>
      </c>
      <c r="W55" s="11" t="s">
        <v>422</v>
      </c>
      <c r="X55" s="11" t="s">
        <v>422</v>
      </c>
      <c r="Y55" s="12"/>
      <c r="Z55" s="6"/>
    </row>
    <row r="56" spans="1:26" x14ac:dyDescent="0.3">
      <c r="A56" s="2" t="s">
        <v>48</v>
      </c>
      <c r="B56" s="10" t="s">
        <v>234</v>
      </c>
      <c r="C56" s="10">
        <v>0</v>
      </c>
      <c r="D56" s="10" t="s">
        <v>419</v>
      </c>
      <c r="E56" s="10" t="s">
        <v>374</v>
      </c>
      <c r="F56" s="11">
        <v>7249219</v>
      </c>
      <c r="G56" s="11">
        <v>6309618</v>
      </c>
      <c r="H56" s="11">
        <v>4919047</v>
      </c>
      <c r="I56" s="11">
        <v>6819666</v>
      </c>
      <c r="J56" s="11">
        <v>12269249</v>
      </c>
      <c r="K56" s="11">
        <v>14987726</v>
      </c>
      <c r="L56" s="11">
        <v>9951285</v>
      </c>
      <c r="M56" s="11">
        <v>11023085</v>
      </c>
      <c r="N56" s="11">
        <v>9820720</v>
      </c>
      <c r="O56" s="11">
        <v>14636279</v>
      </c>
      <c r="P56" s="11">
        <v>8534342</v>
      </c>
      <c r="Q56" s="11">
        <v>7269656</v>
      </c>
      <c r="R56" s="11">
        <v>10773405</v>
      </c>
      <c r="S56" s="11">
        <v>14948096</v>
      </c>
      <c r="T56" s="11">
        <v>15091339</v>
      </c>
      <c r="U56" s="11">
        <v>18264496</v>
      </c>
      <c r="V56" s="11">
        <v>18264495.899999999</v>
      </c>
      <c r="W56" s="11">
        <v>20368947.59</v>
      </c>
      <c r="X56" s="11">
        <v>28844982.969999999</v>
      </c>
      <c r="Y56" s="12"/>
      <c r="Z56" s="6"/>
    </row>
    <row r="57" spans="1:26" x14ac:dyDescent="0.3">
      <c r="A57" s="2" t="s">
        <v>49</v>
      </c>
      <c r="B57" s="10" t="s">
        <v>235</v>
      </c>
      <c r="C57" s="10">
        <v>0</v>
      </c>
      <c r="D57" s="10" t="s">
        <v>418</v>
      </c>
      <c r="E57" s="10" t="s">
        <v>374</v>
      </c>
      <c r="F57" s="11">
        <v>0</v>
      </c>
      <c r="G57" s="11">
        <v>152316</v>
      </c>
      <c r="H57" s="11">
        <v>51000</v>
      </c>
      <c r="I57" s="11">
        <v>145300</v>
      </c>
      <c r="J57" s="11">
        <v>37148</v>
      </c>
      <c r="K57" s="11">
        <v>62471</v>
      </c>
      <c r="L57" s="11">
        <v>116039</v>
      </c>
      <c r="M57" s="11">
        <v>169607</v>
      </c>
      <c r="N57" s="11">
        <v>195019</v>
      </c>
      <c r="O57" s="11">
        <v>222635</v>
      </c>
      <c r="P57" s="11">
        <v>590805</v>
      </c>
      <c r="Q57" s="11">
        <v>222635</v>
      </c>
      <c r="R57" s="11">
        <v>125000</v>
      </c>
      <c r="S57" s="11">
        <v>349470</v>
      </c>
      <c r="T57" s="11">
        <v>262934</v>
      </c>
      <c r="U57" s="11">
        <v>176398</v>
      </c>
      <c r="V57" s="11">
        <v>169874.5</v>
      </c>
      <c r="W57" s="11">
        <v>189753.66</v>
      </c>
      <c r="X57" s="11">
        <v>217712.55</v>
      </c>
      <c r="Y57" s="12"/>
      <c r="Z57" s="6"/>
    </row>
    <row r="58" spans="1:26" x14ac:dyDescent="0.3">
      <c r="A58" s="2" t="s">
        <v>50</v>
      </c>
      <c r="B58" s="10" t="s">
        <v>236</v>
      </c>
      <c r="C58" s="10" t="s">
        <v>424</v>
      </c>
      <c r="D58" s="10" t="s">
        <v>418</v>
      </c>
      <c r="E58" s="10" t="s">
        <v>385</v>
      </c>
      <c r="F58" s="11" t="s">
        <v>422</v>
      </c>
      <c r="G58" s="11" t="s">
        <v>422</v>
      </c>
      <c r="H58" s="11" t="s">
        <v>422</v>
      </c>
      <c r="I58" s="11" t="s">
        <v>422</v>
      </c>
      <c r="J58" s="11">
        <v>26770.7</v>
      </c>
      <c r="K58" s="11">
        <v>32000</v>
      </c>
      <c r="L58" s="11">
        <v>32960</v>
      </c>
      <c r="M58" s="11">
        <v>46000</v>
      </c>
      <c r="N58" s="11">
        <v>87025</v>
      </c>
      <c r="O58" s="11">
        <v>132000</v>
      </c>
      <c r="P58" s="11">
        <v>337000</v>
      </c>
      <c r="Q58" s="11">
        <v>185966</v>
      </c>
      <c r="R58" s="11">
        <v>211443</v>
      </c>
      <c r="S58" s="11">
        <v>235323</v>
      </c>
      <c r="T58" s="11">
        <v>236318</v>
      </c>
      <c r="U58" s="11">
        <v>156146</v>
      </c>
      <c r="V58" s="11">
        <v>212372</v>
      </c>
      <c r="W58" s="11">
        <v>343601</v>
      </c>
      <c r="X58" s="11">
        <v>382687</v>
      </c>
      <c r="Y58" s="12"/>
      <c r="Z58" s="9"/>
    </row>
    <row r="59" spans="1:26" x14ac:dyDescent="0.3">
      <c r="A59" s="2" t="s">
        <v>51</v>
      </c>
      <c r="B59" s="10" t="s">
        <v>237</v>
      </c>
      <c r="C59" s="10">
        <v>0</v>
      </c>
      <c r="D59" s="10" t="s">
        <v>417</v>
      </c>
      <c r="E59" s="10" t="s">
        <v>374</v>
      </c>
      <c r="F59" s="11">
        <v>24108488</v>
      </c>
      <c r="G59" s="11">
        <v>26041667</v>
      </c>
      <c r="H59" s="11">
        <v>36029412</v>
      </c>
      <c r="I59" s="11">
        <v>33440156</v>
      </c>
      <c r="J59" s="11">
        <v>3333510</v>
      </c>
      <c r="K59" s="11">
        <v>3000074</v>
      </c>
      <c r="L59" s="11">
        <v>3011715</v>
      </c>
      <c r="M59" s="11">
        <v>3367663</v>
      </c>
      <c r="N59" s="11">
        <v>1675099</v>
      </c>
      <c r="O59" s="11">
        <v>2663101</v>
      </c>
      <c r="P59" s="11">
        <v>2102535</v>
      </c>
      <c r="Q59" s="11">
        <v>2817227</v>
      </c>
      <c r="R59" s="11">
        <v>4910372</v>
      </c>
      <c r="S59" s="11">
        <v>3841464</v>
      </c>
      <c r="T59" s="11">
        <v>3312369</v>
      </c>
      <c r="U59" s="11">
        <v>7069860</v>
      </c>
      <c r="V59" s="11">
        <v>3854173.2480000001</v>
      </c>
      <c r="W59" s="11">
        <v>3844679.5780000002</v>
      </c>
      <c r="X59" s="11">
        <v>4949327.3130000001</v>
      </c>
      <c r="Y59" s="12"/>
      <c r="Z59" s="9"/>
    </row>
    <row r="60" spans="1:26" x14ac:dyDescent="0.3">
      <c r="A60" s="2" t="s">
        <v>52</v>
      </c>
      <c r="B60" s="10" t="s">
        <v>238</v>
      </c>
      <c r="C60" s="10">
        <v>0</v>
      </c>
      <c r="D60" s="10" t="s">
        <v>418</v>
      </c>
      <c r="E60" s="10" t="s">
        <v>386</v>
      </c>
      <c r="F60" s="11">
        <v>370552</v>
      </c>
      <c r="G60" s="11">
        <v>276265</v>
      </c>
      <c r="H60" s="11">
        <v>634573</v>
      </c>
      <c r="I60" s="11">
        <v>764685</v>
      </c>
      <c r="J60" s="11">
        <v>894796</v>
      </c>
      <c r="K60" s="11">
        <v>1352814</v>
      </c>
      <c r="L60" s="11">
        <v>1207449</v>
      </c>
      <c r="M60" s="11">
        <v>1207970</v>
      </c>
      <c r="N60" s="11">
        <v>1247649</v>
      </c>
      <c r="O60" s="11">
        <v>2987194</v>
      </c>
      <c r="P60" s="11">
        <v>2992444</v>
      </c>
      <c r="Q60" s="11">
        <v>3449028</v>
      </c>
      <c r="R60" s="11">
        <v>2945417</v>
      </c>
      <c r="S60" s="11">
        <v>3246593</v>
      </c>
      <c r="T60" s="11">
        <v>3406018</v>
      </c>
      <c r="U60" s="11">
        <v>3794651</v>
      </c>
      <c r="V60" s="11">
        <v>3260200</v>
      </c>
      <c r="W60" s="11">
        <v>2799708.9470000002</v>
      </c>
      <c r="X60" s="11">
        <v>4107013.767</v>
      </c>
      <c r="Y60" s="12"/>
      <c r="Z60" s="6"/>
    </row>
    <row r="61" spans="1:26" x14ac:dyDescent="0.3">
      <c r="A61" s="2" t="s">
        <v>53</v>
      </c>
      <c r="B61" s="10" t="s">
        <v>239</v>
      </c>
      <c r="C61" s="10" t="s">
        <v>424</v>
      </c>
      <c r="D61" s="10" t="s">
        <v>418</v>
      </c>
      <c r="E61" s="10" t="s">
        <v>385</v>
      </c>
      <c r="F61" s="11">
        <v>0</v>
      </c>
      <c r="G61" s="11" t="s">
        <v>422</v>
      </c>
      <c r="H61" s="11" t="s">
        <v>422</v>
      </c>
      <c r="I61" s="11">
        <v>5000000</v>
      </c>
      <c r="J61" s="11">
        <v>1070729</v>
      </c>
      <c r="K61" s="11">
        <v>7000000</v>
      </c>
      <c r="L61" s="11">
        <v>5530069</v>
      </c>
      <c r="M61" s="11">
        <v>7014915</v>
      </c>
      <c r="N61" s="11">
        <v>8499761</v>
      </c>
      <c r="O61" s="11">
        <v>10291749</v>
      </c>
      <c r="P61" s="11">
        <v>11835511</v>
      </c>
      <c r="Q61" s="11">
        <v>12190577</v>
      </c>
      <c r="R61" s="11">
        <v>13129251</v>
      </c>
      <c r="S61" s="11">
        <v>9121191</v>
      </c>
      <c r="T61" s="11">
        <v>2249904</v>
      </c>
      <c r="U61" s="11">
        <v>10810459</v>
      </c>
      <c r="V61" s="11">
        <v>10697434</v>
      </c>
      <c r="W61" s="11">
        <v>28848247</v>
      </c>
      <c r="X61" s="11">
        <v>73258.801000000007</v>
      </c>
      <c r="Y61" s="12"/>
      <c r="Z61" s="9"/>
    </row>
    <row r="62" spans="1:26" x14ac:dyDescent="0.3">
      <c r="A62" s="2" t="s">
        <v>54</v>
      </c>
      <c r="B62" s="10" t="s">
        <v>240</v>
      </c>
      <c r="C62" s="10">
        <v>0</v>
      </c>
      <c r="D62" s="10" t="s">
        <v>420</v>
      </c>
      <c r="E62" s="10" t="s">
        <v>378</v>
      </c>
      <c r="F62" s="11">
        <v>150626</v>
      </c>
      <c r="G62" s="11">
        <v>150626</v>
      </c>
      <c r="H62" s="11" t="s">
        <v>422</v>
      </c>
      <c r="I62" s="11" t="s">
        <v>422</v>
      </c>
      <c r="J62" s="11">
        <v>625551</v>
      </c>
      <c r="K62" s="11">
        <v>647991</v>
      </c>
      <c r="L62" s="11">
        <v>670431</v>
      </c>
      <c r="M62" s="11">
        <v>1058984</v>
      </c>
      <c r="N62" s="11">
        <v>3020108</v>
      </c>
      <c r="O62" s="11">
        <v>2955725</v>
      </c>
      <c r="P62" s="11">
        <v>3386742</v>
      </c>
      <c r="Q62" s="11">
        <v>3386742</v>
      </c>
      <c r="R62" s="11">
        <v>2778600</v>
      </c>
      <c r="S62" s="11" t="s">
        <v>422</v>
      </c>
      <c r="T62" s="11" t="s">
        <v>422</v>
      </c>
      <c r="U62" s="11" t="s">
        <v>422</v>
      </c>
      <c r="V62" s="11">
        <v>4200000</v>
      </c>
      <c r="W62" s="11" t="s">
        <v>422</v>
      </c>
      <c r="X62" s="11" t="s">
        <v>422</v>
      </c>
      <c r="Y62" s="12"/>
      <c r="Z62" s="6"/>
    </row>
    <row r="63" spans="1:26" x14ac:dyDescent="0.3">
      <c r="A63" s="2" t="s">
        <v>55</v>
      </c>
      <c r="B63" s="10" t="s">
        <v>241</v>
      </c>
      <c r="C63" s="10">
        <v>0</v>
      </c>
      <c r="D63" s="10" t="s">
        <v>417</v>
      </c>
      <c r="E63" s="10" t="s">
        <v>374</v>
      </c>
      <c r="F63" s="11">
        <v>12556504</v>
      </c>
      <c r="G63" s="11">
        <v>14528509</v>
      </c>
      <c r="H63" s="11">
        <v>15588235</v>
      </c>
      <c r="I63" s="11">
        <v>14769402</v>
      </c>
      <c r="J63" s="11">
        <v>22555573</v>
      </c>
      <c r="K63" s="11">
        <v>26985276</v>
      </c>
      <c r="L63" s="11">
        <v>24927846</v>
      </c>
      <c r="M63" s="11">
        <v>23574475</v>
      </c>
      <c r="N63" s="11">
        <v>22883491.84</v>
      </c>
      <c r="O63" s="11">
        <v>22192509</v>
      </c>
      <c r="P63" s="11">
        <v>22000000</v>
      </c>
      <c r="Q63" s="11">
        <v>27608825</v>
      </c>
      <c r="R63" s="11">
        <v>3070000</v>
      </c>
      <c r="S63" s="11">
        <v>28770374</v>
      </c>
      <c r="T63" s="11">
        <v>32126292</v>
      </c>
      <c r="U63" s="11">
        <v>35482209</v>
      </c>
      <c r="V63" s="11">
        <v>31591584</v>
      </c>
      <c r="W63" s="11">
        <v>31591584.002</v>
      </c>
      <c r="X63" s="11">
        <v>36856692.754000001</v>
      </c>
      <c r="Y63" s="12"/>
      <c r="Z63" s="9"/>
    </row>
    <row r="64" spans="1:26" x14ac:dyDescent="0.3">
      <c r="A64" s="2" t="s">
        <v>56</v>
      </c>
      <c r="B64" s="10" t="s">
        <v>242</v>
      </c>
      <c r="C64" s="10">
        <v>0</v>
      </c>
      <c r="D64" s="10" t="s">
        <v>417</v>
      </c>
      <c r="E64" s="10" t="s">
        <v>374</v>
      </c>
      <c r="F64" s="11" t="s">
        <v>422</v>
      </c>
      <c r="G64" s="11" t="s">
        <v>422</v>
      </c>
      <c r="H64" s="11" t="s">
        <v>422</v>
      </c>
      <c r="I64" s="11" t="s">
        <v>422</v>
      </c>
      <c r="J64" s="11" t="s">
        <v>422</v>
      </c>
      <c r="K64" s="11" t="s">
        <v>422</v>
      </c>
      <c r="L64" s="11" t="s">
        <v>422</v>
      </c>
      <c r="M64" s="11" t="s">
        <v>422</v>
      </c>
      <c r="N64" s="11" t="s">
        <v>422</v>
      </c>
      <c r="O64" s="11" t="s">
        <v>422</v>
      </c>
      <c r="P64" s="11" t="s">
        <v>422</v>
      </c>
      <c r="Q64" s="11">
        <v>327605879</v>
      </c>
      <c r="R64" s="11">
        <v>433411670</v>
      </c>
      <c r="S64" s="11">
        <v>431518362.67900002</v>
      </c>
      <c r="T64" s="11">
        <v>440034421.46700001</v>
      </c>
      <c r="U64" s="11">
        <v>474957004.43599999</v>
      </c>
      <c r="V64" s="11">
        <v>517048924.80000001</v>
      </c>
      <c r="W64" s="11">
        <v>630157986.352</v>
      </c>
      <c r="X64" s="11">
        <v>508539133.38300002</v>
      </c>
      <c r="Y64" s="12"/>
      <c r="Z64" s="9"/>
    </row>
    <row r="65" spans="1:26" x14ac:dyDescent="0.3">
      <c r="A65" s="2" t="s">
        <v>57</v>
      </c>
      <c r="B65" s="10" t="s">
        <v>243</v>
      </c>
      <c r="C65" s="10">
        <v>0</v>
      </c>
      <c r="D65" s="10" t="s">
        <v>418</v>
      </c>
      <c r="E65" s="10" t="s">
        <v>374</v>
      </c>
      <c r="F65" s="11">
        <v>371637</v>
      </c>
      <c r="G65" s="11">
        <v>199291</v>
      </c>
      <c r="H65" s="11">
        <v>187103</v>
      </c>
      <c r="I65" s="11">
        <v>1125765</v>
      </c>
      <c r="J65" s="11">
        <v>989346</v>
      </c>
      <c r="K65" s="11">
        <v>1500424</v>
      </c>
      <c r="L65" s="11">
        <v>1482780</v>
      </c>
      <c r="M65" s="11">
        <v>1532265</v>
      </c>
      <c r="N65" s="11">
        <v>774671</v>
      </c>
      <c r="O65" s="11">
        <v>353991</v>
      </c>
      <c r="P65" s="11">
        <v>421578</v>
      </c>
      <c r="Q65" s="11">
        <v>274869</v>
      </c>
      <c r="R65" s="11">
        <v>451668</v>
      </c>
      <c r="S65" s="11">
        <v>904574</v>
      </c>
      <c r="T65" s="11">
        <v>974769</v>
      </c>
      <c r="U65" s="11">
        <v>952680</v>
      </c>
      <c r="V65" s="11">
        <v>1150000</v>
      </c>
      <c r="W65" s="11">
        <v>1131966.6340000001</v>
      </c>
      <c r="X65" s="11">
        <v>659690.11600000004</v>
      </c>
      <c r="Y65" s="12"/>
      <c r="Z65" s="6"/>
    </row>
    <row r="66" spans="1:26" x14ac:dyDescent="0.3">
      <c r="A66" s="2" t="s">
        <v>58</v>
      </c>
      <c r="B66" s="10" t="s">
        <v>244</v>
      </c>
      <c r="C66" s="10" t="s">
        <v>424</v>
      </c>
      <c r="D66" s="10" t="s">
        <v>418</v>
      </c>
      <c r="E66" s="10" t="s">
        <v>385</v>
      </c>
      <c r="F66" s="11">
        <v>285045</v>
      </c>
      <c r="G66" s="11">
        <v>723664</v>
      </c>
      <c r="H66" s="11">
        <v>315424</v>
      </c>
      <c r="I66" s="11">
        <v>300000</v>
      </c>
      <c r="J66" s="11">
        <v>260000</v>
      </c>
      <c r="K66" s="11">
        <v>220000</v>
      </c>
      <c r="L66" s="11">
        <v>265000</v>
      </c>
      <c r="M66" s="11">
        <v>333726</v>
      </c>
      <c r="N66" s="11">
        <v>600300</v>
      </c>
      <c r="O66" s="11">
        <v>771429</v>
      </c>
      <c r="P66" s="11">
        <v>882000</v>
      </c>
      <c r="Q66" s="11">
        <v>884500</v>
      </c>
      <c r="R66" s="11">
        <v>569792</v>
      </c>
      <c r="S66" s="11">
        <v>700000</v>
      </c>
      <c r="T66" s="11">
        <v>675061</v>
      </c>
      <c r="U66" s="11">
        <v>650122</v>
      </c>
      <c r="V66" s="11">
        <v>533333</v>
      </c>
      <c r="W66" s="11">
        <v>538000</v>
      </c>
      <c r="X66" s="11">
        <v>409189.86099999998</v>
      </c>
      <c r="Y66" s="12"/>
      <c r="Z66" s="9"/>
    </row>
    <row r="67" spans="1:26" x14ac:dyDescent="0.3">
      <c r="A67" s="2" t="s">
        <v>59</v>
      </c>
      <c r="B67" s="10" t="s">
        <v>245</v>
      </c>
      <c r="C67" s="10">
        <v>0</v>
      </c>
      <c r="D67" s="10" t="s">
        <v>417</v>
      </c>
      <c r="E67" s="10" t="s">
        <v>376</v>
      </c>
      <c r="F67" s="11">
        <v>342000</v>
      </c>
      <c r="G67" s="11">
        <v>375000</v>
      </c>
      <c r="H67" s="11">
        <v>545455</v>
      </c>
      <c r="I67" s="11">
        <v>951800</v>
      </c>
      <c r="J67" s="11">
        <v>2163360</v>
      </c>
      <c r="K67" s="11">
        <v>608864</v>
      </c>
      <c r="L67" s="11">
        <v>905544</v>
      </c>
      <c r="M67" s="11">
        <v>2274878</v>
      </c>
      <c r="N67" s="11">
        <v>1599639</v>
      </c>
      <c r="O67" s="11">
        <v>3235311</v>
      </c>
      <c r="P67" s="11">
        <v>5238988</v>
      </c>
      <c r="Q67" s="11">
        <v>5856448</v>
      </c>
      <c r="R67" s="11">
        <v>6787466</v>
      </c>
      <c r="S67" s="11">
        <v>4399703</v>
      </c>
      <c r="T67" s="11">
        <v>6049554</v>
      </c>
      <c r="U67" s="11">
        <v>9032878</v>
      </c>
      <c r="V67" s="11">
        <v>5734451.6840000004</v>
      </c>
      <c r="W67" s="11">
        <v>9326866.5429999996</v>
      </c>
      <c r="X67" s="11">
        <v>7979440.9349999996</v>
      </c>
      <c r="Y67" s="12"/>
      <c r="Z67" s="6"/>
    </row>
    <row r="68" spans="1:26" x14ac:dyDescent="0.3">
      <c r="A68" s="2" t="s">
        <v>60</v>
      </c>
      <c r="B68" s="10" t="s">
        <v>246</v>
      </c>
      <c r="C68" s="10">
        <v>0</v>
      </c>
      <c r="D68" s="10" t="s">
        <v>417</v>
      </c>
      <c r="E68" s="10" t="s">
        <v>374</v>
      </c>
      <c r="F68" s="11" t="s">
        <v>422</v>
      </c>
      <c r="G68" s="11" t="s">
        <v>422</v>
      </c>
      <c r="H68" s="11" t="s">
        <v>422</v>
      </c>
      <c r="I68" s="11" t="s">
        <v>422</v>
      </c>
      <c r="J68" s="11" t="s">
        <v>422</v>
      </c>
      <c r="K68" s="11" t="s">
        <v>422</v>
      </c>
      <c r="L68" s="11" t="s">
        <v>422</v>
      </c>
      <c r="M68" s="11" t="s">
        <v>422</v>
      </c>
      <c r="N68" s="11" t="s">
        <v>422</v>
      </c>
      <c r="O68" s="11" t="s">
        <v>422</v>
      </c>
      <c r="P68" s="11" t="s">
        <v>422</v>
      </c>
      <c r="Q68" s="11" t="s">
        <v>422</v>
      </c>
      <c r="R68" s="11" t="s">
        <v>422</v>
      </c>
      <c r="S68" s="11" t="s">
        <v>422</v>
      </c>
      <c r="T68" s="11" t="s">
        <v>422</v>
      </c>
      <c r="U68" s="11" t="s">
        <v>422</v>
      </c>
      <c r="V68" s="11" t="s">
        <v>422</v>
      </c>
      <c r="W68" s="11" t="s">
        <v>422</v>
      </c>
      <c r="X68" s="11" t="s">
        <v>422</v>
      </c>
      <c r="Y68" s="12"/>
      <c r="Z68" s="9"/>
    </row>
    <row r="69" spans="1:26" x14ac:dyDescent="0.3">
      <c r="A69" s="2" t="s">
        <v>61</v>
      </c>
      <c r="B69" s="10" t="s">
        <v>247</v>
      </c>
      <c r="C69" s="10" t="s">
        <v>424</v>
      </c>
      <c r="D69" s="10" t="s">
        <v>418</v>
      </c>
      <c r="E69" s="10" t="s">
        <v>384</v>
      </c>
      <c r="F69" s="11">
        <v>7800000</v>
      </c>
      <c r="G69" s="11">
        <v>3474047</v>
      </c>
      <c r="H69" s="11">
        <v>2996090</v>
      </c>
      <c r="I69" s="11" t="s">
        <v>422</v>
      </c>
      <c r="J69" s="11" t="s">
        <v>422</v>
      </c>
      <c r="K69" s="11" t="s">
        <v>422</v>
      </c>
      <c r="L69" s="11">
        <v>3555615</v>
      </c>
      <c r="M69" s="11">
        <v>3059333</v>
      </c>
      <c r="N69" s="11">
        <v>2553075</v>
      </c>
      <c r="O69" s="11">
        <v>7954624</v>
      </c>
      <c r="P69" s="11">
        <v>6763289</v>
      </c>
      <c r="Q69" s="11">
        <v>9368110</v>
      </c>
      <c r="R69" s="11">
        <v>3000000</v>
      </c>
      <c r="S69" s="11">
        <v>11602621</v>
      </c>
      <c r="T69" s="11">
        <v>12119558</v>
      </c>
      <c r="U69" s="11">
        <v>11557052</v>
      </c>
      <c r="V69" s="11">
        <v>11538058.109999999</v>
      </c>
      <c r="W69" s="11">
        <v>18403141.640000001</v>
      </c>
      <c r="X69" s="11">
        <v>15791644.6</v>
      </c>
      <c r="Y69" s="12"/>
      <c r="Z69" s="6"/>
    </row>
    <row r="70" spans="1:26" x14ac:dyDescent="0.3">
      <c r="A70" s="2" t="s">
        <v>62</v>
      </c>
      <c r="B70" s="10" t="s">
        <v>248</v>
      </c>
      <c r="C70" s="10">
        <v>0</v>
      </c>
      <c r="D70" s="10" t="s">
        <v>417</v>
      </c>
      <c r="E70" s="10" t="s">
        <v>374</v>
      </c>
      <c r="F70" s="11" t="s">
        <v>422</v>
      </c>
      <c r="G70" s="11" t="s">
        <v>422</v>
      </c>
      <c r="H70" s="11" t="s">
        <v>422</v>
      </c>
      <c r="I70" s="11" t="s">
        <v>422</v>
      </c>
      <c r="J70" s="11" t="s">
        <v>422</v>
      </c>
      <c r="K70" s="11" t="s">
        <v>422</v>
      </c>
      <c r="L70" s="11" t="s">
        <v>422</v>
      </c>
      <c r="M70" s="11" t="s">
        <v>422</v>
      </c>
      <c r="N70" s="11" t="s">
        <v>422</v>
      </c>
      <c r="O70" s="11" t="s">
        <v>422</v>
      </c>
      <c r="P70" s="11" t="s">
        <v>422</v>
      </c>
      <c r="Q70" s="11" t="s">
        <v>422</v>
      </c>
      <c r="R70" s="11">
        <v>160841811.412</v>
      </c>
      <c r="S70" s="11">
        <v>183493936.55500001</v>
      </c>
      <c r="T70" s="11">
        <v>151571926.442</v>
      </c>
      <c r="U70" s="11">
        <v>163648789.831</v>
      </c>
      <c r="V70" s="11">
        <v>159746948.25299999</v>
      </c>
      <c r="W70" s="11">
        <v>188818601.43000001</v>
      </c>
      <c r="X70" s="11" t="s">
        <v>422</v>
      </c>
      <c r="Y70" s="12"/>
      <c r="Z70" s="9"/>
    </row>
    <row r="71" spans="1:26" x14ac:dyDescent="0.3">
      <c r="A71" s="2" t="s">
        <v>63</v>
      </c>
      <c r="B71" s="10" t="s">
        <v>249</v>
      </c>
      <c r="C71" s="10">
        <v>0</v>
      </c>
      <c r="D71" s="10" t="s">
        <v>419</v>
      </c>
      <c r="E71" s="10" t="s">
        <v>378</v>
      </c>
      <c r="F71" s="11">
        <v>34793</v>
      </c>
      <c r="G71" s="11">
        <v>60907</v>
      </c>
      <c r="H71" s="11">
        <v>60907</v>
      </c>
      <c r="I71" s="11">
        <v>53087</v>
      </c>
      <c r="J71" s="11">
        <v>81436</v>
      </c>
      <c r="K71" s="11">
        <v>41751</v>
      </c>
      <c r="L71" s="11">
        <v>76911</v>
      </c>
      <c r="M71" s="11">
        <v>51390</v>
      </c>
      <c r="N71" s="11">
        <v>55326</v>
      </c>
      <c r="O71" s="11">
        <v>69507</v>
      </c>
      <c r="P71" s="11">
        <v>63830</v>
      </c>
      <c r="Q71" s="11">
        <v>132860</v>
      </c>
      <c r="R71" s="11">
        <v>169043</v>
      </c>
      <c r="S71" s="11">
        <v>225474</v>
      </c>
      <c r="T71" s="11">
        <v>310324</v>
      </c>
      <c r="U71" s="11" t="s">
        <v>422</v>
      </c>
      <c r="V71" s="11">
        <v>71116.667000000001</v>
      </c>
      <c r="W71" s="11">
        <v>200000</v>
      </c>
      <c r="X71" s="11" t="s">
        <v>422</v>
      </c>
      <c r="Y71" s="12"/>
      <c r="Z71" s="6"/>
    </row>
    <row r="72" spans="1:26" x14ac:dyDescent="0.3">
      <c r="A72" s="2" t="s">
        <v>64</v>
      </c>
      <c r="B72" s="10" t="s">
        <v>250</v>
      </c>
      <c r="C72" s="10">
        <v>0</v>
      </c>
      <c r="D72" s="10" t="s">
        <v>419</v>
      </c>
      <c r="E72" s="10" t="s">
        <v>374</v>
      </c>
      <c r="F72" s="11">
        <v>5084933</v>
      </c>
      <c r="G72" s="11">
        <v>8382090</v>
      </c>
      <c r="H72" s="11">
        <v>5594925</v>
      </c>
      <c r="I72" s="11">
        <v>5802841</v>
      </c>
      <c r="J72" s="11">
        <v>12404935</v>
      </c>
      <c r="K72" s="11">
        <v>12924081</v>
      </c>
      <c r="L72" s="11">
        <v>20665402</v>
      </c>
      <c r="M72" s="11">
        <v>20176191</v>
      </c>
      <c r="N72" s="11">
        <v>25918263</v>
      </c>
      <c r="O72" s="11">
        <v>38654605</v>
      </c>
      <c r="P72" s="11">
        <v>29365411</v>
      </c>
      <c r="Q72" s="11">
        <v>26410740</v>
      </c>
      <c r="R72" s="11">
        <v>28140045</v>
      </c>
      <c r="S72" s="11">
        <v>29869350</v>
      </c>
      <c r="T72" s="11">
        <v>21222825</v>
      </c>
      <c r="U72" s="11">
        <v>21187871</v>
      </c>
      <c r="V72" s="11">
        <v>53652205.509999998</v>
      </c>
      <c r="W72" s="11">
        <v>26637134.386999998</v>
      </c>
      <c r="X72" s="11">
        <v>40516786.932999998</v>
      </c>
      <c r="Y72" s="12"/>
      <c r="Z72" s="6"/>
    </row>
    <row r="73" spans="1:26" x14ac:dyDescent="0.3">
      <c r="A73" s="2" t="s">
        <v>65</v>
      </c>
      <c r="B73" s="10" t="s">
        <v>251</v>
      </c>
      <c r="C73" s="10" t="s">
        <v>424</v>
      </c>
      <c r="D73" s="10" t="s">
        <v>418</v>
      </c>
      <c r="E73" s="10" t="s">
        <v>379</v>
      </c>
      <c r="F73" s="11">
        <v>675361</v>
      </c>
      <c r="G73" s="11">
        <v>657444</v>
      </c>
      <c r="H73" s="11">
        <v>584167</v>
      </c>
      <c r="I73" s="11">
        <v>355048</v>
      </c>
      <c r="J73" s="11">
        <v>284038</v>
      </c>
      <c r="K73" s="11">
        <v>187500</v>
      </c>
      <c r="L73" s="11">
        <v>180750</v>
      </c>
      <c r="M73" s="11">
        <v>174000</v>
      </c>
      <c r="N73" s="11">
        <v>295547</v>
      </c>
      <c r="O73" s="11">
        <v>312233</v>
      </c>
      <c r="P73" s="11">
        <v>328920</v>
      </c>
      <c r="Q73" s="11">
        <v>194511</v>
      </c>
      <c r="R73" s="11">
        <v>584310</v>
      </c>
      <c r="S73" s="11">
        <v>974108</v>
      </c>
      <c r="T73" s="11">
        <v>355846</v>
      </c>
      <c r="U73" s="11">
        <v>580038</v>
      </c>
      <c r="V73" s="11">
        <v>323953</v>
      </c>
      <c r="W73" s="11">
        <v>275763.13</v>
      </c>
      <c r="X73" s="11">
        <v>572874.86499999999</v>
      </c>
      <c r="Y73" s="12"/>
      <c r="Z73" s="6"/>
    </row>
    <row r="74" spans="1:26" x14ac:dyDescent="0.3">
      <c r="A74" s="2" t="s">
        <v>66</v>
      </c>
      <c r="B74" s="10" t="s">
        <v>252</v>
      </c>
      <c r="C74" s="10" t="s">
        <v>424</v>
      </c>
      <c r="D74" s="10" t="s">
        <v>418</v>
      </c>
      <c r="E74" s="10" t="s">
        <v>385</v>
      </c>
      <c r="F74" s="11">
        <v>0</v>
      </c>
      <c r="G74" s="11">
        <v>0</v>
      </c>
      <c r="H74" s="11" t="s">
        <v>422</v>
      </c>
      <c r="I74" s="11">
        <v>0</v>
      </c>
      <c r="J74" s="11" t="s">
        <v>422</v>
      </c>
      <c r="K74" s="11">
        <v>32500</v>
      </c>
      <c r="L74" s="11">
        <v>43000</v>
      </c>
      <c r="M74" s="11">
        <v>44000</v>
      </c>
      <c r="N74" s="11">
        <v>51000</v>
      </c>
      <c r="O74" s="11">
        <v>107500</v>
      </c>
      <c r="P74" s="11">
        <v>73500</v>
      </c>
      <c r="Q74" s="11">
        <v>212000</v>
      </c>
      <c r="R74" s="11">
        <v>146752</v>
      </c>
      <c r="S74" s="11">
        <v>202500</v>
      </c>
      <c r="T74" s="11">
        <v>215658</v>
      </c>
      <c r="U74" s="11">
        <v>228815</v>
      </c>
      <c r="V74" s="11">
        <v>721431.66700000002</v>
      </c>
      <c r="W74" s="11">
        <v>1465618.75</v>
      </c>
      <c r="X74" s="11">
        <v>236886</v>
      </c>
      <c r="Y74" s="12"/>
      <c r="Z74" s="9"/>
    </row>
    <row r="75" spans="1:26" x14ac:dyDescent="0.3">
      <c r="A75" s="2" t="s">
        <v>67</v>
      </c>
      <c r="B75" s="10" t="s">
        <v>253</v>
      </c>
      <c r="C75" s="10">
        <v>0</v>
      </c>
      <c r="D75" s="10" t="s">
        <v>419</v>
      </c>
      <c r="E75" s="10" t="s">
        <v>380</v>
      </c>
      <c r="F75" s="11">
        <v>430760</v>
      </c>
      <c r="G75" s="11">
        <v>373010</v>
      </c>
      <c r="H75" s="11">
        <v>426000</v>
      </c>
      <c r="I75" s="11">
        <v>624580</v>
      </c>
      <c r="J75" s="11">
        <v>687240</v>
      </c>
      <c r="K75" s="11">
        <v>749900</v>
      </c>
      <c r="L75" s="11">
        <v>793495</v>
      </c>
      <c r="M75" s="11">
        <v>721427</v>
      </c>
      <c r="N75" s="11">
        <v>798216</v>
      </c>
      <c r="O75" s="11">
        <v>798216</v>
      </c>
      <c r="P75" s="11">
        <v>819669</v>
      </c>
      <c r="Q75" s="11">
        <v>1332135</v>
      </c>
      <c r="R75" s="11">
        <v>1055121</v>
      </c>
      <c r="S75" s="11">
        <v>691648</v>
      </c>
      <c r="T75" s="11">
        <v>729891</v>
      </c>
      <c r="U75" s="11">
        <v>768134</v>
      </c>
      <c r="V75" s="11">
        <v>1280432.25</v>
      </c>
      <c r="W75" s="11">
        <v>1113567</v>
      </c>
      <c r="X75" s="11">
        <v>1000000</v>
      </c>
      <c r="Y75" s="12"/>
      <c r="Z75" s="9"/>
    </row>
    <row r="76" spans="1:26" x14ac:dyDescent="0.3">
      <c r="A76" s="2" t="s">
        <v>68</v>
      </c>
      <c r="B76" s="10" t="s">
        <v>254</v>
      </c>
      <c r="C76" s="10" t="s">
        <v>424</v>
      </c>
      <c r="D76" s="10" t="s">
        <v>419</v>
      </c>
      <c r="E76" s="10" t="s">
        <v>383</v>
      </c>
      <c r="F76" s="11" t="s">
        <v>422</v>
      </c>
      <c r="G76" s="11" t="s">
        <v>422</v>
      </c>
      <c r="H76" s="11" t="s">
        <v>422</v>
      </c>
      <c r="I76" s="11">
        <v>0</v>
      </c>
      <c r="J76" s="11" t="s">
        <v>422</v>
      </c>
      <c r="K76" s="11" t="s">
        <v>422</v>
      </c>
      <c r="L76" s="11">
        <v>0</v>
      </c>
      <c r="M76" s="11" t="s">
        <v>422</v>
      </c>
      <c r="N76" s="11" t="s">
        <v>422</v>
      </c>
      <c r="O76" s="11" t="s">
        <v>422</v>
      </c>
      <c r="P76" s="11">
        <v>0</v>
      </c>
      <c r="Q76" s="11" t="s">
        <v>422</v>
      </c>
      <c r="R76" s="11">
        <v>1092575</v>
      </c>
      <c r="S76" s="11">
        <v>1181914</v>
      </c>
      <c r="T76" s="11">
        <v>1014444</v>
      </c>
      <c r="U76" s="11">
        <v>941900</v>
      </c>
      <c r="V76" s="11">
        <v>834953</v>
      </c>
      <c r="W76" s="11">
        <v>2507852.63</v>
      </c>
      <c r="X76" s="11" t="s">
        <v>422</v>
      </c>
      <c r="Y76" s="12"/>
      <c r="Z76" s="6"/>
    </row>
    <row r="77" spans="1:26" x14ac:dyDescent="0.3">
      <c r="A77" s="2" t="s">
        <v>69</v>
      </c>
      <c r="B77" s="10" t="s">
        <v>255</v>
      </c>
      <c r="C77" s="10">
        <v>0</v>
      </c>
      <c r="D77" s="10" t="s">
        <v>419</v>
      </c>
      <c r="E77" s="10" t="s">
        <v>387</v>
      </c>
      <c r="F77" s="11">
        <v>5047679</v>
      </c>
      <c r="G77" s="11">
        <v>9551900</v>
      </c>
      <c r="H77" s="11">
        <v>9832725</v>
      </c>
      <c r="I77" s="11">
        <v>7995646</v>
      </c>
      <c r="J77" s="11">
        <v>7792433</v>
      </c>
      <c r="K77" s="11">
        <v>8921058</v>
      </c>
      <c r="L77" s="11">
        <v>4920994</v>
      </c>
      <c r="M77" s="11">
        <v>7220316</v>
      </c>
      <c r="N77" s="11">
        <v>6807118</v>
      </c>
      <c r="O77" s="11">
        <v>9616967</v>
      </c>
      <c r="P77" s="11">
        <v>9037075</v>
      </c>
      <c r="Q77" s="11">
        <v>9800607</v>
      </c>
      <c r="R77" s="11">
        <v>13417569</v>
      </c>
      <c r="S77" s="11">
        <v>12226489</v>
      </c>
      <c r="T77" s="11">
        <v>13599806</v>
      </c>
      <c r="U77" s="11">
        <v>25745176</v>
      </c>
      <c r="V77" s="11">
        <v>47518194</v>
      </c>
      <c r="W77" s="11">
        <v>15112727.34</v>
      </c>
      <c r="X77" s="11">
        <v>33801805.039999999</v>
      </c>
      <c r="Y77" s="12"/>
      <c r="Z77" s="6"/>
    </row>
    <row r="78" spans="1:26" x14ac:dyDescent="0.3">
      <c r="A78" s="2" t="s">
        <v>70</v>
      </c>
      <c r="B78" s="10" t="s">
        <v>256</v>
      </c>
      <c r="C78" s="10">
        <v>0</v>
      </c>
      <c r="D78" s="10" t="s">
        <v>417</v>
      </c>
      <c r="E78" s="10" t="s">
        <v>374</v>
      </c>
      <c r="F78" s="11" t="s">
        <v>422</v>
      </c>
      <c r="G78" s="11" t="s">
        <v>422</v>
      </c>
      <c r="H78" s="11" t="s">
        <v>422</v>
      </c>
      <c r="I78" s="11" t="s">
        <v>422</v>
      </c>
      <c r="J78" s="11" t="s">
        <v>422</v>
      </c>
      <c r="K78" s="11">
        <v>27357059</v>
      </c>
      <c r="L78" s="11">
        <v>22211936</v>
      </c>
      <c r="M78" s="11">
        <v>22351863</v>
      </c>
      <c r="N78" s="11">
        <v>13384563</v>
      </c>
      <c r="O78" s="11">
        <v>25162025</v>
      </c>
      <c r="P78" s="11">
        <v>22441507</v>
      </c>
      <c r="Q78" s="11">
        <v>25792392</v>
      </c>
      <c r="R78" s="11">
        <v>35658028</v>
      </c>
      <c r="S78" s="11">
        <v>34110878.689999998</v>
      </c>
      <c r="T78" s="11">
        <v>31538604</v>
      </c>
      <c r="U78" s="11">
        <v>32812221</v>
      </c>
      <c r="V78" s="11">
        <v>31272603.280000001</v>
      </c>
      <c r="W78" s="11">
        <v>25398087.592999998</v>
      </c>
      <c r="X78" s="11">
        <v>37804333.941</v>
      </c>
      <c r="Y78" s="12"/>
      <c r="Z78" s="9"/>
    </row>
    <row r="79" spans="1:26" x14ac:dyDescent="0.3">
      <c r="A79" s="2" t="s">
        <v>71</v>
      </c>
      <c r="B79" s="10" t="s">
        <v>257</v>
      </c>
      <c r="C79" s="10">
        <v>0</v>
      </c>
      <c r="D79" s="10" t="s">
        <v>417</v>
      </c>
      <c r="E79" s="10" t="s">
        <v>374</v>
      </c>
      <c r="F79" s="11">
        <v>2137361</v>
      </c>
      <c r="G79" s="11">
        <v>1215510</v>
      </c>
      <c r="H79" s="11">
        <v>909629</v>
      </c>
      <c r="I79" s="11">
        <v>990596</v>
      </c>
      <c r="J79" s="11">
        <v>1227609</v>
      </c>
      <c r="K79" s="11">
        <v>1743314</v>
      </c>
      <c r="L79" s="11">
        <v>1968329</v>
      </c>
      <c r="M79" s="11">
        <v>1570414</v>
      </c>
      <c r="N79" s="11">
        <v>1425245</v>
      </c>
      <c r="O79" s="11">
        <v>1071439</v>
      </c>
      <c r="P79" s="11">
        <v>1157586</v>
      </c>
      <c r="Q79" s="11">
        <v>1084772</v>
      </c>
      <c r="R79" s="11">
        <v>1594088</v>
      </c>
      <c r="S79" s="11">
        <v>1764822</v>
      </c>
      <c r="T79" s="11">
        <v>2318162</v>
      </c>
      <c r="U79" s="11">
        <v>2514708</v>
      </c>
      <c r="V79" s="11">
        <v>2411634.892</v>
      </c>
      <c r="W79" s="11">
        <v>2705524.523</v>
      </c>
      <c r="X79" s="11">
        <v>2692100.8429999999</v>
      </c>
      <c r="Y79" s="12"/>
      <c r="Z79" s="9"/>
    </row>
    <row r="80" spans="1:26" x14ac:dyDescent="0.3">
      <c r="A80" s="2" t="s">
        <v>72</v>
      </c>
      <c r="B80" s="10" t="s">
        <v>258</v>
      </c>
      <c r="C80" s="10" t="s">
        <v>424</v>
      </c>
      <c r="D80" s="10" t="s">
        <v>421</v>
      </c>
      <c r="E80" s="10" t="s">
        <v>388</v>
      </c>
      <c r="F80" s="11">
        <v>27000000</v>
      </c>
      <c r="G80" s="11">
        <v>32750000</v>
      </c>
      <c r="H80" s="11">
        <v>36317498</v>
      </c>
      <c r="I80" s="11">
        <v>44854592</v>
      </c>
      <c r="J80" s="11">
        <v>39365436</v>
      </c>
      <c r="K80" s="11">
        <v>42853630</v>
      </c>
      <c r="L80" s="11">
        <v>52398396</v>
      </c>
      <c r="M80" s="11">
        <v>45530687</v>
      </c>
      <c r="N80" s="11">
        <v>89102786</v>
      </c>
      <c r="O80" s="11">
        <v>63645783</v>
      </c>
      <c r="P80" s="11">
        <v>110366337</v>
      </c>
      <c r="Q80" s="11">
        <v>89558653</v>
      </c>
      <c r="R80" s="11">
        <v>262174864</v>
      </c>
      <c r="S80" s="11">
        <v>222590517</v>
      </c>
      <c r="T80" s="11">
        <v>203648964</v>
      </c>
      <c r="U80" s="11">
        <v>282529240</v>
      </c>
      <c r="V80" s="11">
        <v>267440000</v>
      </c>
      <c r="W80" s="11">
        <v>444750000</v>
      </c>
      <c r="X80" s="11">
        <v>40.31</v>
      </c>
      <c r="Y80" s="12"/>
      <c r="Z80" s="6"/>
    </row>
    <row r="81" spans="1:26" x14ac:dyDescent="0.3">
      <c r="A81" s="2" t="s">
        <v>73</v>
      </c>
      <c r="B81" s="10" t="s">
        <v>259</v>
      </c>
      <c r="C81" s="10">
        <v>0</v>
      </c>
      <c r="D81" s="10" t="s">
        <v>420</v>
      </c>
      <c r="E81" s="10" t="s">
        <v>376</v>
      </c>
      <c r="F81" s="11">
        <v>36411013</v>
      </c>
      <c r="G81" s="11">
        <v>33672465</v>
      </c>
      <c r="H81" s="11">
        <v>30930854</v>
      </c>
      <c r="I81" s="11">
        <v>35832492</v>
      </c>
      <c r="J81" s="11">
        <v>44002261</v>
      </c>
      <c r="K81" s="11">
        <v>59812708</v>
      </c>
      <c r="L81" s="11">
        <v>60093381</v>
      </c>
      <c r="M81" s="11">
        <v>48118036</v>
      </c>
      <c r="N81" s="11">
        <v>37672510</v>
      </c>
      <c r="O81" s="11">
        <v>38104669</v>
      </c>
      <c r="P81" s="11">
        <v>46803327</v>
      </c>
      <c r="Q81" s="11">
        <v>51368736</v>
      </c>
      <c r="R81" s="11">
        <v>69505661</v>
      </c>
      <c r="S81" s="11">
        <v>87642585</v>
      </c>
      <c r="T81" s="11">
        <v>61309411</v>
      </c>
      <c r="U81" s="11">
        <v>81608208</v>
      </c>
      <c r="V81" s="11">
        <v>171030597.80000001</v>
      </c>
      <c r="W81" s="11">
        <v>133331438.95999999</v>
      </c>
      <c r="X81" s="11">
        <v>137197244.868</v>
      </c>
      <c r="Y81" s="12"/>
      <c r="Z81" s="6"/>
    </row>
    <row r="82" spans="1:26" x14ac:dyDescent="0.3">
      <c r="A82" s="2" t="s">
        <v>74</v>
      </c>
      <c r="B82" s="10" t="s">
        <v>260</v>
      </c>
      <c r="C82" s="10">
        <v>0</v>
      </c>
      <c r="D82" s="10" t="s">
        <v>416</v>
      </c>
      <c r="E82" s="10" t="s">
        <v>374</v>
      </c>
      <c r="F82" s="11">
        <v>21600000</v>
      </c>
      <c r="G82" s="11">
        <v>21600000</v>
      </c>
      <c r="H82" s="11">
        <v>21600000</v>
      </c>
      <c r="I82" s="11">
        <v>31600000</v>
      </c>
      <c r="J82" s="11">
        <v>13000000</v>
      </c>
      <c r="K82" s="11">
        <v>13000000</v>
      </c>
      <c r="L82" s="11">
        <v>21000000</v>
      </c>
      <c r="M82" s="11">
        <v>21000000</v>
      </c>
      <c r="N82" s="11">
        <v>30000000</v>
      </c>
      <c r="O82" s="11">
        <v>33000000</v>
      </c>
      <c r="P82" s="11">
        <v>40700000</v>
      </c>
      <c r="Q82" s="11">
        <v>44000000</v>
      </c>
      <c r="R82" s="11">
        <v>68000000</v>
      </c>
      <c r="S82" s="11">
        <v>68000000</v>
      </c>
      <c r="T82" s="11">
        <v>71000000</v>
      </c>
      <c r="U82" s="11">
        <v>73000000</v>
      </c>
      <c r="V82" s="11">
        <v>82000000</v>
      </c>
      <c r="W82" s="11">
        <v>87000000</v>
      </c>
      <c r="X82" s="11" t="s">
        <v>422</v>
      </c>
      <c r="Y82" s="12"/>
      <c r="Z82" s="6"/>
    </row>
    <row r="83" spans="1:26" x14ac:dyDescent="0.3">
      <c r="A83" s="2" t="s">
        <v>75</v>
      </c>
      <c r="B83" s="10" t="s">
        <v>261</v>
      </c>
      <c r="C83" s="10">
        <v>0</v>
      </c>
      <c r="D83" s="10" t="s">
        <v>416</v>
      </c>
      <c r="E83" s="10" t="s">
        <v>374</v>
      </c>
      <c r="F83" s="11">
        <v>22000000</v>
      </c>
      <c r="G83" s="11">
        <v>24850000</v>
      </c>
      <c r="H83" s="11">
        <v>29000000</v>
      </c>
      <c r="I83" s="11">
        <v>40</v>
      </c>
      <c r="J83" s="11" t="s">
        <v>422</v>
      </c>
      <c r="K83" s="11" t="s">
        <v>422</v>
      </c>
      <c r="L83" s="11" t="s">
        <v>422</v>
      </c>
      <c r="M83" s="11">
        <v>48000000</v>
      </c>
      <c r="N83" s="11">
        <v>51000000</v>
      </c>
      <c r="O83" s="11" t="s">
        <v>422</v>
      </c>
      <c r="P83" s="11" t="s">
        <v>422</v>
      </c>
      <c r="Q83" s="11" t="s">
        <v>422</v>
      </c>
      <c r="R83" s="11" t="s">
        <v>422</v>
      </c>
      <c r="S83" s="11" t="s">
        <v>422</v>
      </c>
      <c r="T83" s="11" t="s">
        <v>422</v>
      </c>
      <c r="U83" s="11" t="s">
        <v>422</v>
      </c>
      <c r="V83" s="11" t="s">
        <v>422</v>
      </c>
      <c r="W83" s="11" t="s">
        <v>422</v>
      </c>
      <c r="X83" s="11" t="s">
        <v>422</v>
      </c>
      <c r="Y83" s="12"/>
      <c r="Z83" s="6"/>
    </row>
    <row r="84" spans="1:26" x14ac:dyDescent="0.3">
      <c r="A84" s="2" t="s">
        <v>76</v>
      </c>
      <c r="B84" s="10" t="s">
        <v>262</v>
      </c>
      <c r="C84" s="10">
        <v>0</v>
      </c>
      <c r="D84" s="10" t="s">
        <v>417</v>
      </c>
      <c r="E84" s="10" t="s">
        <v>374</v>
      </c>
      <c r="F84" s="11">
        <v>15067805</v>
      </c>
      <c r="G84" s="11">
        <v>25769197</v>
      </c>
      <c r="H84" s="11">
        <v>36470588</v>
      </c>
      <c r="I84" s="11">
        <v>42780869</v>
      </c>
      <c r="J84" s="11">
        <v>49091150</v>
      </c>
      <c r="K84" s="11">
        <v>49405739</v>
      </c>
      <c r="L84" s="11">
        <v>45381734</v>
      </c>
      <c r="M84" s="11">
        <v>48875466</v>
      </c>
      <c r="N84" s="11">
        <v>45313567</v>
      </c>
      <c r="O84" s="11">
        <v>34065501</v>
      </c>
      <c r="P84" s="11">
        <v>38669054</v>
      </c>
      <c r="Q84" s="11">
        <v>43272607</v>
      </c>
      <c r="R84" s="11">
        <v>46979037</v>
      </c>
      <c r="S84" s="11">
        <v>54323886</v>
      </c>
      <c r="T84" s="11">
        <v>54364970</v>
      </c>
      <c r="U84" s="11">
        <v>54406054</v>
      </c>
      <c r="V84" s="11">
        <v>58450000</v>
      </c>
      <c r="W84" s="11">
        <v>62500000</v>
      </c>
      <c r="X84" s="11">
        <v>49493273.126999997</v>
      </c>
      <c r="Y84" s="12"/>
      <c r="Z84" s="9"/>
    </row>
    <row r="85" spans="1:26" x14ac:dyDescent="0.3">
      <c r="A85" s="2" t="s">
        <v>77</v>
      </c>
      <c r="B85" s="10" t="s">
        <v>263</v>
      </c>
      <c r="C85" s="10">
        <v>0</v>
      </c>
      <c r="D85" s="10" t="s">
        <v>417</v>
      </c>
      <c r="E85" s="10" t="s">
        <v>374</v>
      </c>
      <c r="F85" s="11" t="s">
        <v>422</v>
      </c>
      <c r="G85" s="11" t="s">
        <v>422</v>
      </c>
      <c r="H85" s="11" t="s">
        <v>422</v>
      </c>
      <c r="I85" s="11" t="s">
        <v>422</v>
      </c>
      <c r="J85" s="11" t="s">
        <v>422</v>
      </c>
      <c r="K85" s="11" t="s">
        <v>422</v>
      </c>
      <c r="L85" s="11" t="s">
        <v>422</v>
      </c>
      <c r="M85" s="11" t="s">
        <v>422</v>
      </c>
      <c r="N85" s="11" t="s">
        <v>422</v>
      </c>
      <c r="O85" s="11" t="s">
        <v>422</v>
      </c>
      <c r="P85" s="11" t="s">
        <v>422</v>
      </c>
      <c r="Q85" s="11" t="s">
        <v>422</v>
      </c>
      <c r="R85" s="11" t="s">
        <v>422</v>
      </c>
      <c r="S85" s="11" t="s">
        <v>422</v>
      </c>
      <c r="T85" s="11" t="s">
        <v>422</v>
      </c>
      <c r="U85" s="11" t="s">
        <v>422</v>
      </c>
      <c r="V85" s="11" t="s">
        <v>422</v>
      </c>
      <c r="W85" s="11" t="s">
        <v>422</v>
      </c>
      <c r="X85" s="11" t="s">
        <v>422</v>
      </c>
      <c r="Y85" s="12"/>
      <c r="Z85" s="9"/>
    </row>
    <row r="86" spans="1:26" x14ac:dyDescent="0.3">
      <c r="A86" s="2" t="s">
        <v>78</v>
      </c>
      <c r="B86" s="10" t="s">
        <v>264</v>
      </c>
      <c r="C86" s="10">
        <v>0</v>
      </c>
      <c r="D86" s="10" t="s">
        <v>417</v>
      </c>
      <c r="E86" s="10" t="s">
        <v>374</v>
      </c>
      <c r="F86" s="11" t="s">
        <v>422</v>
      </c>
      <c r="G86" s="11" t="s">
        <v>422</v>
      </c>
      <c r="H86" s="11" t="s">
        <v>422</v>
      </c>
      <c r="I86" s="11" t="s">
        <v>422</v>
      </c>
      <c r="J86" s="11" t="s">
        <v>422</v>
      </c>
      <c r="K86" s="11" t="s">
        <v>422</v>
      </c>
      <c r="L86" s="11" t="s">
        <v>422</v>
      </c>
      <c r="M86" s="11" t="s">
        <v>422</v>
      </c>
      <c r="N86" s="11" t="s">
        <v>422</v>
      </c>
      <c r="O86" s="11" t="s">
        <v>422</v>
      </c>
      <c r="P86" s="11" t="s">
        <v>422</v>
      </c>
      <c r="Q86" s="11" t="s">
        <v>422</v>
      </c>
      <c r="R86" s="11" t="s">
        <v>422</v>
      </c>
      <c r="S86" s="11" t="s">
        <v>422</v>
      </c>
      <c r="T86" s="11">
        <v>212447602</v>
      </c>
      <c r="U86" s="11" t="s">
        <v>422</v>
      </c>
      <c r="V86" s="11" t="s">
        <v>422</v>
      </c>
      <c r="W86" s="11" t="s">
        <v>422</v>
      </c>
      <c r="X86" s="11" t="s">
        <v>422</v>
      </c>
      <c r="Y86" s="12"/>
      <c r="Z86" s="9"/>
    </row>
    <row r="87" spans="1:26" x14ac:dyDescent="0.3">
      <c r="A87" s="2" t="s">
        <v>79</v>
      </c>
      <c r="B87" s="10" t="s">
        <v>265</v>
      </c>
      <c r="C87" s="10">
        <v>0</v>
      </c>
      <c r="D87" s="10" t="s">
        <v>419</v>
      </c>
      <c r="E87" s="10" t="s">
        <v>374</v>
      </c>
      <c r="F87" s="11">
        <v>963715</v>
      </c>
      <c r="G87" s="11">
        <v>910760</v>
      </c>
      <c r="H87" s="11">
        <v>1117792</v>
      </c>
      <c r="I87" s="11">
        <v>1324823</v>
      </c>
      <c r="J87" s="11">
        <v>965116</v>
      </c>
      <c r="K87" s="11">
        <v>1156060</v>
      </c>
      <c r="L87" s="11">
        <v>1018208</v>
      </c>
      <c r="M87" s="11">
        <v>1363098</v>
      </c>
      <c r="N87" s="11">
        <v>677253</v>
      </c>
      <c r="O87" s="11">
        <v>602440</v>
      </c>
      <c r="P87" s="11">
        <v>1060300</v>
      </c>
      <c r="Q87" s="11">
        <v>784781</v>
      </c>
      <c r="R87" s="11">
        <v>644786</v>
      </c>
      <c r="S87" s="11">
        <v>1235070</v>
      </c>
      <c r="T87" s="11">
        <v>928765</v>
      </c>
      <c r="U87" s="11">
        <v>1179919</v>
      </c>
      <c r="V87" s="11">
        <v>1564263.6669999999</v>
      </c>
      <c r="W87" s="11">
        <v>1556836.409</v>
      </c>
      <c r="X87" s="11">
        <v>1085300</v>
      </c>
      <c r="Y87" s="12"/>
      <c r="Z87" s="6"/>
    </row>
    <row r="88" spans="1:26" x14ac:dyDescent="0.3">
      <c r="A88" s="2" t="s">
        <v>80</v>
      </c>
      <c r="B88" s="10" t="s">
        <v>266</v>
      </c>
      <c r="C88" s="10">
        <v>0</v>
      </c>
      <c r="D88" s="10" t="s">
        <v>420</v>
      </c>
      <c r="E88" s="10" t="s">
        <v>374</v>
      </c>
      <c r="F88" s="11" t="s">
        <v>422</v>
      </c>
      <c r="G88" s="11" t="s">
        <v>422</v>
      </c>
      <c r="H88" s="11" t="s">
        <v>422</v>
      </c>
      <c r="I88" s="11" t="s">
        <v>422</v>
      </c>
      <c r="J88" s="11" t="s">
        <v>422</v>
      </c>
      <c r="K88" s="11" t="s">
        <v>422</v>
      </c>
      <c r="L88" s="11" t="s">
        <v>422</v>
      </c>
      <c r="M88" s="11" t="s">
        <v>422</v>
      </c>
      <c r="N88" s="11" t="s">
        <v>422</v>
      </c>
      <c r="O88" s="11" t="s">
        <v>422</v>
      </c>
      <c r="P88" s="11" t="s">
        <v>422</v>
      </c>
      <c r="Q88" s="11" t="s">
        <v>422</v>
      </c>
      <c r="R88" s="11" t="s">
        <v>422</v>
      </c>
      <c r="S88" s="11" t="s">
        <v>422</v>
      </c>
      <c r="T88" s="11" t="s">
        <v>422</v>
      </c>
      <c r="U88" s="11" t="s">
        <v>422</v>
      </c>
      <c r="V88" s="11" t="s">
        <v>422</v>
      </c>
      <c r="W88" s="11" t="s">
        <v>422</v>
      </c>
      <c r="X88" s="11" t="s">
        <v>422</v>
      </c>
      <c r="Y88" s="12"/>
      <c r="Z88" s="9"/>
    </row>
    <row r="89" spans="1:26" x14ac:dyDescent="0.3">
      <c r="A89" s="2" t="s">
        <v>81</v>
      </c>
      <c r="B89" s="10" t="s">
        <v>267</v>
      </c>
      <c r="C89" s="10">
        <v>0</v>
      </c>
      <c r="D89" s="10" t="s">
        <v>416</v>
      </c>
      <c r="E89" s="10" t="s">
        <v>386</v>
      </c>
      <c r="F89" s="11">
        <v>7500000</v>
      </c>
      <c r="G89" s="11">
        <v>9000000</v>
      </c>
      <c r="H89" s="11">
        <v>10000000</v>
      </c>
      <c r="I89" s="11">
        <v>14000000</v>
      </c>
      <c r="J89" s="11">
        <v>14084507</v>
      </c>
      <c r="K89" s="11">
        <v>14084507</v>
      </c>
      <c r="L89" s="11">
        <v>16901408</v>
      </c>
      <c r="M89" s="11">
        <v>19718310</v>
      </c>
      <c r="N89" s="11">
        <v>19718310</v>
      </c>
      <c r="O89" s="11">
        <v>22535211</v>
      </c>
      <c r="P89" s="11">
        <v>32394366</v>
      </c>
      <c r="Q89" s="11">
        <v>34872363</v>
      </c>
      <c r="R89" s="11">
        <v>30000000</v>
      </c>
      <c r="S89" s="11">
        <v>29577465</v>
      </c>
      <c r="T89" s="11">
        <v>35211268</v>
      </c>
      <c r="U89" s="11">
        <v>32411092.390000001</v>
      </c>
      <c r="V89" s="11">
        <v>35211267.605999999</v>
      </c>
      <c r="W89" s="11">
        <v>32000000</v>
      </c>
      <c r="X89" s="11" t="s">
        <v>422</v>
      </c>
      <c r="Y89" s="12"/>
      <c r="Z89" s="6"/>
    </row>
    <row r="90" spans="1:26" x14ac:dyDescent="0.3">
      <c r="A90" s="2" t="s">
        <v>82</v>
      </c>
      <c r="B90" s="10" t="s">
        <v>268</v>
      </c>
      <c r="C90" s="10">
        <v>0</v>
      </c>
      <c r="D90" s="10" t="s">
        <v>417</v>
      </c>
      <c r="E90" s="10" t="s">
        <v>374</v>
      </c>
      <c r="F90" s="11">
        <v>8248077</v>
      </c>
      <c r="G90" s="11">
        <v>8486041</v>
      </c>
      <c r="H90" s="11">
        <v>24081872</v>
      </c>
      <c r="I90" s="11">
        <v>19641321</v>
      </c>
      <c r="J90" s="11">
        <v>22645991</v>
      </c>
      <c r="K90" s="11">
        <v>43034457</v>
      </c>
      <c r="L90" s="11">
        <v>58871243</v>
      </c>
      <c r="M90" s="11">
        <v>74708028</v>
      </c>
      <c r="N90" s="11">
        <v>68912784</v>
      </c>
      <c r="O90" s="11">
        <v>71731996</v>
      </c>
      <c r="P90" s="11">
        <v>71112253</v>
      </c>
      <c r="Q90" s="11">
        <v>94001667</v>
      </c>
      <c r="R90" s="11">
        <v>76730825</v>
      </c>
      <c r="S90" s="11">
        <v>74698962</v>
      </c>
      <c r="T90" s="11">
        <v>68633017</v>
      </c>
      <c r="U90" s="11">
        <v>77261048</v>
      </c>
      <c r="V90" s="11">
        <v>72418319.519999996</v>
      </c>
      <c r="W90" s="11">
        <v>89878375.781000003</v>
      </c>
      <c r="X90" s="11">
        <v>80553510.243000001</v>
      </c>
      <c r="Y90" s="12"/>
      <c r="Z90" s="6"/>
    </row>
    <row r="91" spans="1:26" x14ac:dyDescent="0.3">
      <c r="A91" s="2" t="s">
        <v>83</v>
      </c>
      <c r="B91" s="10" t="s">
        <v>269</v>
      </c>
      <c r="C91" s="10" t="s">
        <v>424</v>
      </c>
      <c r="D91" s="10" t="s">
        <v>418</v>
      </c>
      <c r="E91" s="10" t="s">
        <v>379</v>
      </c>
      <c r="F91" s="11">
        <v>984731</v>
      </c>
      <c r="G91" s="11">
        <v>4242530</v>
      </c>
      <c r="H91" s="11">
        <v>2892178</v>
      </c>
      <c r="I91" s="11">
        <v>3196464</v>
      </c>
      <c r="J91" s="11">
        <v>3500750</v>
      </c>
      <c r="K91" s="11">
        <v>4500250</v>
      </c>
      <c r="L91" s="11">
        <v>4388694</v>
      </c>
      <c r="M91" s="11">
        <v>4277138</v>
      </c>
      <c r="N91" s="11">
        <v>5133400</v>
      </c>
      <c r="O91" s="11">
        <v>4150000</v>
      </c>
      <c r="P91" s="11">
        <v>7824000</v>
      </c>
      <c r="Q91" s="11">
        <v>7824000</v>
      </c>
      <c r="R91" s="11">
        <v>6986434</v>
      </c>
      <c r="S91" s="11">
        <v>7030000</v>
      </c>
      <c r="T91" s="11">
        <v>14697669</v>
      </c>
      <c r="U91" s="11">
        <v>11985455</v>
      </c>
      <c r="V91" s="11">
        <v>17931035</v>
      </c>
      <c r="W91" s="11">
        <v>18571429</v>
      </c>
      <c r="X91" s="11">
        <v>28000000</v>
      </c>
      <c r="Y91" s="12"/>
      <c r="Z91" s="6"/>
    </row>
    <row r="92" spans="1:26" x14ac:dyDescent="0.3">
      <c r="A92" s="2" t="s">
        <v>84</v>
      </c>
      <c r="B92" s="10" t="s">
        <v>270</v>
      </c>
      <c r="C92" s="10">
        <v>0</v>
      </c>
      <c r="D92" s="10" t="s">
        <v>420</v>
      </c>
      <c r="E92" s="10" t="s">
        <v>381</v>
      </c>
      <c r="F92" s="11" t="s">
        <v>422</v>
      </c>
      <c r="G92" s="11">
        <v>33000</v>
      </c>
      <c r="H92" s="11">
        <v>30000</v>
      </c>
      <c r="I92" s="11" t="s">
        <v>422</v>
      </c>
      <c r="J92" s="11" t="s">
        <v>422</v>
      </c>
      <c r="K92" s="11">
        <v>41315</v>
      </c>
      <c r="L92" s="11" t="s">
        <v>422</v>
      </c>
      <c r="M92" s="11" t="s">
        <v>422</v>
      </c>
      <c r="N92" s="11" t="s">
        <v>422</v>
      </c>
      <c r="O92" s="11">
        <v>81433</v>
      </c>
      <c r="P92" s="11">
        <v>105318</v>
      </c>
      <c r="Q92" s="11">
        <v>129204</v>
      </c>
      <c r="R92" s="11">
        <v>81814</v>
      </c>
      <c r="S92" s="11">
        <v>81814</v>
      </c>
      <c r="T92" s="11">
        <v>91441</v>
      </c>
      <c r="U92" s="11">
        <v>101067</v>
      </c>
      <c r="V92" s="11" t="s">
        <v>422</v>
      </c>
      <c r="W92" s="11" t="s">
        <v>422</v>
      </c>
      <c r="X92" s="11">
        <v>191860.36</v>
      </c>
      <c r="Y92" s="12"/>
      <c r="Z92" s="6"/>
    </row>
    <row r="93" spans="1:26" x14ac:dyDescent="0.3">
      <c r="A93" s="2" t="s">
        <v>85</v>
      </c>
      <c r="B93" s="10" t="s">
        <v>271</v>
      </c>
      <c r="C93" s="10">
        <v>0</v>
      </c>
      <c r="D93" s="10" t="s">
        <v>416</v>
      </c>
      <c r="E93" s="10" t="s">
        <v>374</v>
      </c>
      <c r="F93" s="11" t="s">
        <v>422</v>
      </c>
      <c r="G93" s="11" t="s">
        <v>422</v>
      </c>
      <c r="H93" s="11" t="s">
        <v>422</v>
      </c>
      <c r="I93" s="11" t="s">
        <v>422</v>
      </c>
      <c r="J93" s="11" t="s">
        <v>422</v>
      </c>
      <c r="K93" s="11" t="s">
        <v>422</v>
      </c>
      <c r="L93" s="11" t="s">
        <v>422</v>
      </c>
      <c r="M93" s="11" t="s">
        <v>422</v>
      </c>
      <c r="N93" s="11" t="s">
        <v>422</v>
      </c>
      <c r="O93" s="11" t="s">
        <v>422</v>
      </c>
      <c r="P93" s="11" t="s">
        <v>422</v>
      </c>
      <c r="Q93" s="11" t="s">
        <v>422</v>
      </c>
      <c r="R93" s="11" t="s">
        <v>422</v>
      </c>
      <c r="S93" s="11" t="s">
        <v>422</v>
      </c>
      <c r="T93" s="11" t="s">
        <v>422</v>
      </c>
      <c r="U93" s="11" t="s">
        <v>422</v>
      </c>
      <c r="V93" s="11" t="s">
        <v>422</v>
      </c>
      <c r="W93" s="11" t="s">
        <v>422</v>
      </c>
      <c r="X93" s="11" t="s">
        <v>422</v>
      </c>
      <c r="Y93" s="12"/>
      <c r="Z93" s="9"/>
    </row>
    <row r="94" spans="1:26" x14ac:dyDescent="0.3">
      <c r="A94" s="2" t="s">
        <v>86</v>
      </c>
      <c r="B94" s="10" t="s">
        <v>272</v>
      </c>
      <c r="C94" s="10" t="s">
        <v>424</v>
      </c>
      <c r="D94" s="10" t="s">
        <v>417</v>
      </c>
      <c r="E94" s="10" t="s">
        <v>379</v>
      </c>
      <c r="F94" s="11">
        <v>290000</v>
      </c>
      <c r="G94" s="11">
        <v>280000</v>
      </c>
      <c r="H94" s="11">
        <v>318887</v>
      </c>
      <c r="I94" s="11">
        <v>357775</v>
      </c>
      <c r="J94" s="11">
        <v>557575</v>
      </c>
      <c r="K94" s="11">
        <v>657475</v>
      </c>
      <c r="L94" s="11">
        <v>757375</v>
      </c>
      <c r="M94" s="11">
        <v>734960</v>
      </c>
      <c r="N94" s="11">
        <v>801431</v>
      </c>
      <c r="O94" s="11">
        <v>1506578</v>
      </c>
      <c r="P94" s="11">
        <v>949640</v>
      </c>
      <c r="Q94" s="11">
        <v>1363640</v>
      </c>
      <c r="R94" s="11">
        <v>933999</v>
      </c>
      <c r="S94" s="11">
        <v>1012024</v>
      </c>
      <c r="T94" s="11">
        <v>1660857</v>
      </c>
      <c r="U94" s="11">
        <v>1581741</v>
      </c>
      <c r="V94" s="11">
        <v>1207500</v>
      </c>
      <c r="W94" s="11">
        <v>1630761.635</v>
      </c>
      <c r="X94" s="11">
        <v>2046073.4269999999</v>
      </c>
      <c r="Y94" s="12"/>
      <c r="Z94" s="6"/>
    </row>
    <row r="95" spans="1:26" x14ac:dyDescent="0.3">
      <c r="A95" s="2" t="s">
        <v>404</v>
      </c>
      <c r="B95" s="10" t="s">
        <v>273</v>
      </c>
      <c r="C95" s="10" t="s">
        <v>424</v>
      </c>
      <c r="D95" s="10" t="s">
        <v>420</v>
      </c>
      <c r="E95" s="10" t="s">
        <v>379</v>
      </c>
      <c r="F95" s="11">
        <v>0</v>
      </c>
      <c r="G95" s="11">
        <v>58000</v>
      </c>
      <c r="H95" s="11">
        <v>100000</v>
      </c>
      <c r="I95" s="11">
        <v>103741</v>
      </c>
      <c r="J95" s="11">
        <v>100000</v>
      </c>
      <c r="K95" s="11">
        <v>113827</v>
      </c>
      <c r="L95" s="11">
        <v>200000</v>
      </c>
      <c r="M95" s="11">
        <v>200000</v>
      </c>
      <c r="N95" s="11">
        <v>570385</v>
      </c>
      <c r="O95" s="11">
        <v>1956767</v>
      </c>
      <c r="P95" s="11">
        <v>1536425</v>
      </c>
      <c r="Q95" s="11">
        <v>1116083</v>
      </c>
      <c r="R95" s="11">
        <v>1858089</v>
      </c>
      <c r="S95" s="11">
        <v>1977011</v>
      </c>
      <c r="T95" s="11">
        <v>1444444</v>
      </c>
      <c r="U95" s="11">
        <v>693616</v>
      </c>
      <c r="V95" s="11">
        <v>2445065</v>
      </c>
      <c r="W95" s="11">
        <v>1349993</v>
      </c>
      <c r="X95" s="11">
        <v>1215991</v>
      </c>
      <c r="Y95" s="12"/>
      <c r="Z95" s="6"/>
    </row>
    <row r="96" spans="1:26" x14ac:dyDescent="0.3">
      <c r="A96" s="2" t="s">
        <v>87</v>
      </c>
      <c r="B96" s="10" t="s">
        <v>274</v>
      </c>
      <c r="C96" s="10">
        <v>0</v>
      </c>
      <c r="D96" s="10" t="s">
        <v>417</v>
      </c>
      <c r="E96" s="10" t="s">
        <v>374</v>
      </c>
      <c r="F96" s="11" t="s">
        <v>422</v>
      </c>
      <c r="G96" s="11">
        <v>3670504</v>
      </c>
      <c r="H96" s="11">
        <v>5048449</v>
      </c>
      <c r="I96" s="11">
        <v>5642201</v>
      </c>
      <c r="J96" s="11">
        <v>6235953</v>
      </c>
      <c r="K96" s="11">
        <v>8189914</v>
      </c>
      <c r="L96" s="11">
        <v>6003431</v>
      </c>
      <c r="M96" s="11">
        <v>6022184</v>
      </c>
      <c r="N96" s="11">
        <v>10068603</v>
      </c>
      <c r="O96" s="11">
        <v>8750635</v>
      </c>
      <c r="P96" s="11">
        <v>9326576</v>
      </c>
      <c r="Q96" s="11">
        <v>9869949</v>
      </c>
      <c r="R96" s="11">
        <v>9568163</v>
      </c>
      <c r="S96" s="11">
        <v>11144848</v>
      </c>
      <c r="T96" s="11" t="s">
        <v>422</v>
      </c>
      <c r="U96" s="11" t="s">
        <v>422</v>
      </c>
      <c r="V96" s="11" t="s">
        <v>422</v>
      </c>
      <c r="W96" s="11">
        <v>7600000</v>
      </c>
      <c r="X96" s="11" t="s">
        <v>422</v>
      </c>
      <c r="Y96" s="12"/>
      <c r="Z96" s="9"/>
    </row>
    <row r="97" spans="1:29" x14ac:dyDescent="0.3">
      <c r="A97" s="2" t="s">
        <v>88</v>
      </c>
      <c r="B97" s="10" t="s">
        <v>275</v>
      </c>
      <c r="C97" s="10">
        <v>0</v>
      </c>
      <c r="D97" s="10" t="s">
        <v>416</v>
      </c>
      <c r="E97" s="10" t="s">
        <v>386</v>
      </c>
      <c r="F97" s="11">
        <v>995025</v>
      </c>
      <c r="G97" s="11">
        <v>995025</v>
      </c>
      <c r="H97" s="11">
        <v>1492537</v>
      </c>
      <c r="I97" s="11">
        <v>1857380</v>
      </c>
      <c r="J97" s="11">
        <v>2514726</v>
      </c>
      <c r="K97" s="11">
        <v>2520730</v>
      </c>
      <c r="L97" s="11">
        <v>3316750</v>
      </c>
      <c r="M97" s="11">
        <v>3316750</v>
      </c>
      <c r="N97" s="11">
        <v>4975124</v>
      </c>
      <c r="O97" s="11">
        <v>7296849</v>
      </c>
      <c r="P97" s="11">
        <v>8000000</v>
      </c>
      <c r="Q97" s="11">
        <v>6000000</v>
      </c>
      <c r="R97" s="11">
        <v>6000000</v>
      </c>
      <c r="S97" s="11">
        <v>6000000</v>
      </c>
      <c r="T97" s="11">
        <v>6000000</v>
      </c>
      <c r="U97" s="11">
        <v>6000000</v>
      </c>
      <c r="V97" s="11" t="s">
        <v>422</v>
      </c>
      <c r="W97" s="11">
        <v>3300000</v>
      </c>
      <c r="X97" s="11" t="s">
        <v>422</v>
      </c>
      <c r="Y97" s="12"/>
      <c r="Z97" s="6"/>
    </row>
    <row r="98" spans="1:29" x14ac:dyDescent="0.3">
      <c r="A98" s="2" t="s">
        <v>89</v>
      </c>
      <c r="B98" s="10" t="s">
        <v>276</v>
      </c>
      <c r="C98" s="10" t="s">
        <v>424</v>
      </c>
      <c r="D98" s="10" t="s">
        <v>418</v>
      </c>
      <c r="E98" s="10" t="s">
        <v>379</v>
      </c>
      <c r="F98" s="11">
        <v>1E-3</v>
      </c>
      <c r="G98" s="11" t="s">
        <v>422</v>
      </c>
      <c r="H98" s="11" t="s">
        <v>422</v>
      </c>
      <c r="I98" s="11" t="s">
        <v>422</v>
      </c>
      <c r="J98" s="11" t="s">
        <v>422</v>
      </c>
      <c r="K98" s="11">
        <v>255212</v>
      </c>
      <c r="L98" s="11">
        <v>229607</v>
      </c>
      <c r="M98" s="11">
        <v>204002</v>
      </c>
      <c r="N98" s="11">
        <v>121789</v>
      </c>
      <c r="O98" s="11">
        <v>84133</v>
      </c>
      <c r="P98" s="11">
        <v>456019</v>
      </c>
      <c r="Q98" s="11">
        <v>352071</v>
      </c>
      <c r="R98" s="11">
        <v>353586</v>
      </c>
      <c r="S98" s="11">
        <v>355100</v>
      </c>
      <c r="T98" s="11">
        <v>475528</v>
      </c>
      <c r="U98" s="11">
        <v>595956</v>
      </c>
      <c r="V98" s="11">
        <v>716384</v>
      </c>
      <c r="W98" s="11">
        <v>1267777</v>
      </c>
      <c r="X98" s="11">
        <v>1484509.25</v>
      </c>
      <c r="Y98" s="12"/>
      <c r="Z98" s="6"/>
    </row>
    <row r="99" spans="1:29" x14ac:dyDescent="0.3">
      <c r="A99" s="2" t="s">
        <v>90</v>
      </c>
      <c r="B99" s="10" t="s">
        <v>277</v>
      </c>
      <c r="C99" s="10" t="s">
        <v>424</v>
      </c>
      <c r="D99" s="10" t="s">
        <v>418</v>
      </c>
      <c r="E99" s="10" t="s">
        <v>385</v>
      </c>
      <c r="F99" s="11">
        <v>0</v>
      </c>
      <c r="G99" s="11" t="s">
        <v>422</v>
      </c>
      <c r="H99" s="11">
        <v>177125</v>
      </c>
      <c r="I99" s="11" t="s">
        <v>422</v>
      </c>
      <c r="J99" s="11">
        <v>121980</v>
      </c>
      <c r="K99" s="11">
        <v>155623</v>
      </c>
      <c r="L99" s="11">
        <v>158236</v>
      </c>
      <c r="M99" s="11">
        <v>120132</v>
      </c>
      <c r="N99" s="11">
        <v>232500</v>
      </c>
      <c r="O99" s="11">
        <v>0</v>
      </c>
      <c r="P99" s="11">
        <v>296050</v>
      </c>
      <c r="Q99" s="11">
        <v>180500</v>
      </c>
      <c r="R99" s="11">
        <v>353533</v>
      </c>
      <c r="S99" s="11">
        <v>377855</v>
      </c>
      <c r="T99" s="11">
        <v>402178</v>
      </c>
      <c r="U99" s="11">
        <v>426500</v>
      </c>
      <c r="V99" s="11">
        <v>460717</v>
      </c>
      <c r="W99" s="11">
        <v>400000</v>
      </c>
      <c r="X99" s="11">
        <v>511333</v>
      </c>
      <c r="Y99" s="12"/>
      <c r="Z99" s="9"/>
    </row>
    <row r="100" spans="1:29" x14ac:dyDescent="0.3">
      <c r="A100" s="2" t="s">
        <v>91</v>
      </c>
      <c r="B100" s="10" t="s">
        <v>278</v>
      </c>
      <c r="C100" s="10">
        <v>0</v>
      </c>
      <c r="D100" s="10" t="s">
        <v>416</v>
      </c>
      <c r="E100" s="10" t="s">
        <v>374</v>
      </c>
      <c r="F100" s="11" t="s">
        <v>422</v>
      </c>
      <c r="G100" s="11">
        <v>9504198</v>
      </c>
      <c r="H100" s="11">
        <v>18388362</v>
      </c>
      <c r="I100" s="11">
        <v>17949741</v>
      </c>
      <c r="J100" s="11" t="s">
        <v>422</v>
      </c>
      <c r="K100" s="11" t="s">
        <v>422</v>
      </c>
      <c r="L100" s="11" t="s">
        <v>422</v>
      </c>
      <c r="M100" s="11" t="s">
        <v>422</v>
      </c>
      <c r="N100" s="11" t="s">
        <v>422</v>
      </c>
      <c r="O100" s="11" t="s">
        <v>422</v>
      </c>
      <c r="P100" s="11" t="s">
        <v>422</v>
      </c>
      <c r="Q100" s="11" t="s">
        <v>422</v>
      </c>
      <c r="R100" s="11" t="s">
        <v>422</v>
      </c>
      <c r="S100" s="11" t="s">
        <v>422</v>
      </c>
      <c r="T100" s="11" t="s">
        <v>422</v>
      </c>
      <c r="U100" s="11" t="s">
        <v>422</v>
      </c>
      <c r="V100" s="11" t="s">
        <v>422</v>
      </c>
      <c r="W100" s="11" t="s">
        <v>422</v>
      </c>
      <c r="X100" s="11" t="s">
        <v>422</v>
      </c>
      <c r="Y100" s="12"/>
      <c r="Z100" s="6"/>
    </row>
    <row r="101" spans="1:29" x14ac:dyDescent="0.3">
      <c r="A101" s="2" t="s">
        <v>92</v>
      </c>
      <c r="B101" s="10" t="s">
        <v>279</v>
      </c>
      <c r="C101" s="10">
        <v>0</v>
      </c>
      <c r="D101" s="10" t="s">
        <v>417</v>
      </c>
      <c r="E101" s="10" t="s">
        <v>374</v>
      </c>
      <c r="F101" s="11">
        <v>11928679</v>
      </c>
      <c r="G101" s="11">
        <v>34265351</v>
      </c>
      <c r="H101" s="11">
        <v>36764706</v>
      </c>
      <c r="I101" s="11">
        <v>34833496</v>
      </c>
      <c r="J101" s="11">
        <v>23617012</v>
      </c>
      <c r="K101" s="11">
        <v>19066719</v>
      </c>
      <c r="L101" s="11">
        <v>16713808</v>
      </c>
      <c r="M101" s="11">
        <v>18555436</v>
      </c>
      <c r="N101" s="11">
        <v>6186233</v>
      </c>
      <c r="O101" s="11">
        <v>7070089</v>
      </c>
      <c r="P101" s="11">
        <v>9614782</v>
      </c>
      <c r="Q101" s="11">
        <v>10940000</v>
      </c>
      <c r="R101" s="11">
        <v>12275731.822000001</v>
      </c>
      <c r="S101" s="11">
        <v>13142281.427999999</v>
      </c>
      <c r="T101" s="11">
        <v>15990680</v>
      </c>
      <c r="U101" s="11">
        <v>16558364</v>
      </c>
      <c r="V101" s="11">
        <v>11899496.640000001</v>
      </c>
      <c r="W101" s="11">
        <v>16699968.450999999</v>
      </c>
      <c r="X101" s="11">
        <v>15307667.352</v>
      </c>
      <c r="Y101" s="12"/>
      <c r="Z101" s="9"/>
    </row>
    <row r="102" spans="1:29" x14ac:dyDescent="0.3">
      <c r="A102" s="2" t="s">
        <v>93</v>
      </c>
      <c r="B102" s="10" t="s">
        <v>280</v>
      </c>
      <c r="C102" s="10">
        <v>0</v>
      </c>
      <c r="D102" s="10" t="s">
        <v>417</v>
      </c>
      <c r="E102" s="10" t="s">
        <v>374</v>
      </c>
      <c r="F102" s="11" t="s">
        <v>422</v>
      </c>
      <c r="G102" s="11">
        <v>5216120</v>
      </c>
      <c r="H102" s="11">
        <v>8309988</v>
      </c>
      <c r="I102" s="11">
        <v>7738531</v>
      </c>
      <c r="J102" s="11">
        <v>8308412</v>
      </c>
      <c r="K102" s="11">
        <v>6993683</v>
      </c>
      <c r="L102" s="11">
        <v>6688351</v>
      </c>
      <c r="M102" s="11">
        <v>6909645</v>
      </c>
      <c r="N102" s="11" t="s">
        <v>422</v>
      </c>
      <c r="O102" s="11" t="s">
        <v>422</v>
      </c>
      <c r="P102" s="11" t="s">
        <v>422</v>
      </c>
      <c r="Q102" s="11" t="s">
        <v>422</v>
      </c>
      <c r="R102" s="11">
        <v>4723833</v>
      </c>
      <c r="S102" s="11">
        <v>5167414</v>
      </c>
      <c r="T102" s="11">
        <v>5610994</v>
      </c>
      <c r="U102" s="11">
        <v>8016013</v>
      </c>
      <c r="V102" s="11">
        <v>7055453.7599999998</v>
      </c>
      <c r="W102" s="11">
        <v>9752660</v>
      </c>
      <c r="X102" s="11">
        <v>11079799.027000001</v>
      </c>
      <c r="Y102" s="12"/>
      <c r="Z102" s="9"/>
    </row>
    <row r="103" spans="1:29" x14ac:dyDescent="0.3">
      <c r="A103" s="2" t="s">
        <v>94</v>
      </c>
      <c r="B103" s="10" t="s">
        <v>281</v>
      </c>
      <c r="C103" s="10" t="s">
        <v>424</v>
      </c>
      <c r="D103" s="10" t="s">
        <v>418</v>
      </c>
      <c r="E103" s="10" t="s">
        <v>385</v>
      </c>
      <c r="F103" s="11">
        <v>655000</v>
      </c>
      <c r="G103" s="11">
        <v>770132</v>
      </c>
      <c r="H103" s="11">
        <v>783133</v>
      </c>
      <c r="I103" s="11">
        <v>752471</v>
      </c>
      <c r="J103" s="11">
        <v>381163</v>
      </c>
      <c r="K103" s="11">
        <v>874747</v>
      </c>
      <c r="L103" s="11">
        <v>629813</v>
      </c>
      <c r="M103" s="11">
        <v>1907315</v>
      </c>
      <c r="N103" s="11">
        <v>1574462</v>
      </c>
      <c r="O103" s="11">
        <v>1205000</v>
      </c>
      <c r="P103" s="11">
        <v>1241608</v>
      </c>
      <c r="Q103" s="11">
        <v>2467250</v>
      </c>
      <c r="R103" s="11">
        <v>2024418</v>
      </c>
      <c r="S103" s="11">
        <v>1991865</v>
      </c>
      <c r="T103" s="11">
        <v>1158111</v>
      </c>
      <c r="U103" s="11">
        <v>4565282</v>
      </c>
      <c r="V103" s="11">
        <v>3063801.9</v>
      </c>
      <c r="W103" s="11">
        <v>2432880.6</v>
      </c>
      <c r="X103" s="11">
        <v>2649520.2000000002</v>
      </c>
      <c r="Y103" s="12"/>
      <c r="Z103" s="9"/>
    </row>
    <row r="104" spans="1:29" x14ac:dyDescent="0.3">
      <c r="A104" s="2" t="s">
        <v>95</v>
      </c>
      <c r="B104" s="10" t="s">
        <v>282</v>
      </c>
      <c r="C104" s="10" t="s">
        <v>424</v>
      </c>
      <c r="D104" s="10" t="s">
        <v>418</v>
      </c>
      <c r="E104" s="10" t="s">
        <v>385</v>
      </c>
      <c r="F104" s="11">
        <v>1955642</v>
      </c>
      <c r="G104" s="11">
        <v>2473828</v>
      </c>
      <c r="H104" s="11">
        <v>2788271</v>
      </c>
      <c r="I104" s="11">
        <v>3102715</v>
      </c>
      <c r="J104" s="11">
        <v>3321829</v>
      </c>
      <c r="K104" s="11">
        <v>2705950</v>
      </c>
      <c r="L104" s="11">
        <v>1902975</v>
      </c>
      <c r="M104" s="11">
        <v>1100000</v>
      </c>
      <c r="N104" s="11">
        <v>1028616</v>
      </c>
      <c r="O104" s="11">
        <v>1096000</v>
      </c>
      <c r="P104" s="11">
        <v>752760</v>
      </c>
      <c r="Q104" s="11">
        <v>1155478</v>
      </c>
      <c r="R104" s="11">
        <v>992255</v>
      </c>
      <c r="S104" s="11">
        <v>3413983</v>
      </c>
      <c r="T104" s="11">
        <v>2999102</v>
      </c>
      <c r="U104" s="11">
        <v>2065256</v>
      </c>
      <c r="V104" s="11">
        <v>2136174</v>
      </c>
      <c r="W104" s="11">
        <v>2265000</v>
      </c>
      <c r="X104" s="11">
        <v>1100000</v>
      </c>
      <c r="Y104" s="12"/>
      <c r="Z104" s="9"/>
      <c r="AA104" s="8"/>
      <c r="AB104" s="8"/>
      <c r="AC104" s="8"/>
    </row>
    <row r="105" spans="1:29" x14ac:dyDescent="0.3">
      <c r="A105" s="2" t="s">
        <v>96</v>
      </c>
      <c r="B105" s="10" t="s">
        <v>283</v>
      </c>
      <c r="C105" s="10">
        <v>0</v>
      </c>
      <c r="D105" s="10" t="s">
        <v>420</v>
      </c>
      <c r="E105" s="10" t="s">
        <v>374</v>
      </c>
      <c r="F105" s="11">
        <v>13630664</v>
      </c>
      <c r="G105" s="11">
        <v>13381818</v>
      </c>
      <c r="H105" s="11">
        <v>13800138</v>
      </c>
      <c r="I105" s="11">
        <v>15888328</v>
      </c>
      <c r="J105" s="11">
        <v>39738126</v>
      </c>
      <c r="K105" s="11">
        <v>41830024</v>
      </c>
      <c r="L105" s="11">
        <v>40792528</v>
      </c>
      <c r="M105" s="11">
        <v>40623198</v>
      </c>
      <c r="N105" s="11">
        <v>39109477</v>
      </c>
      <c r="O105" s="11">
        <v>33286391</v>
      </c>
      <c r="P105" s="11">
        <v>33072155</v>
      </c>
      <c r="Q105" s="11">
        <v>30229459</v>
      </c>
      <c r="R105" s="11">
        <v>37087867</v>
      </c>
      <c r="S105" s="11">
        <v>35221142</v>
      </c>
      <c r="T105" s="11">
        <v>33691334</v>
      </c>
      <c r="U105" s="11">
        <v>59030971</v>
      </c>
      <c r="V105" s="11">
        <v>55515396.729999997</v>
      </c>
      <c r="W105" s="11">
        <v>50844094.873999998</v>
      </c>
      <c r="X105" s="11" t="s">
        <v>422</v>
      </c>
      <c r="Y105" s="12"/>
      <c r="Z105" s="6"/>
    </row>
    <row r="106" spans="1:29" x14ac:dyDescent="0.3">
      <c r="A106" s="2" t="s">
        <v>97</v>
      </c>
      <c r="B106" s="10" t="s">
        <v>284</v>
      </c>
      <c r="C106" s="10">
        <v>0</v>
      </c>
      <c r="D106" s="10" t="s">
        <v>421</v>
      </c>
      <c r="E106" s="10" t="s">
        <v>378</v>
      </c>
      <c r="F106" s="11">
        <v>210813</v>
      </c>
      <c r="G106" s="11">
        <v>102003</v>
      </c>
      <c r="H106" s="11" t="s">
        <v>422</v>
      </c>
      <c r="I106" s="11" t="s">
        <v>422</v>
      </c>
      <c r="J106" s="11">
        <v>160075</v>
      </c>
      <c r="K106" s="11">
        <v>146579</v>
      </c>
      <c r="L106" s="11">
        <v>149226</v>
      </c>
      <c r="M106" s="11">
        <v>234668</v>
      </c>
      <c r="N106" s="11">
        <v>225025</v>
      </c>
      <c r="O106" s="11">
        <v>226754</v>
      </c>
      <c r="P106" s="11">
        <v>124112</v>
      </c>
      <c r="Q106" s="11">
        <v>196475</v>
      </c>
      <c r="R106" s="11">
        <v>224607</v>
      </c>
      <c r="S106" s="11">
        <v>231360</v>
      </c>
      <c r="T106" s="11">
        <v>252350</v>
      </c>
      <c r="U106" s="11">
        <v>270975</v>
      </c>
      <c r="V106" s="11">
        <v>259000</v>
      </c>
      <c r="W106" s="11">
        <v>263954.53000000003</v>
      </c>
      <c r="X106" s="11">
        <v>300938.86</v>
      </c>
      <c r="Y106" s="12"/>
      <c r="Z106" s="6"/>
    </row>
    <row r="107" spans="1:29" x14ac:dyDescent="0.3">
      <c r="A107" s="2" t="s">
        <v>98</v>
      </c>
      <c r="B107" s="10" t="s">
        <v>285</v>
      </c>
      <c r="C107" s="10" t="s">
        <v>424</v>
      </c>
      <c r="D107" s="10" t="s">
        <v>418</v>
      </c>
      <c r="E107" s="10" t="s">
        <v>373</v>
      </c>
      <c r="F107" s="11">
        <v>221270</v>
      </c>
      <c r="G107" s="11">
        <v>1669217</v>
      </c>
      <c r="H107" s="11">
        <v>2235474</v>
      </c>
      <c r="I107" s="11">
        <v>3178965</v>
      </c>
      <c r="J107" s="11">
        <v>6181706</v>
      </c>
      <c r="K107" s="11">
        <v>4116581</v>
      </c>
      <c r="L107" s="11">
        <v>2051456</v>
      </c>
      <c r="M107" s="11">
        <v>2717914</v>
      </c>
      <c r="N107" s="11">
        <v>4816882</v>
      </c>
      <c r="O107" s="11">
        <v>4559930</v>
      </c>
      <c r="P107" s="11">
        <v>3180350</v>
      </c>
      <c r="Q107" s="11">
        <v>4261159</v>
      </c>
      <c r="R107" s="11">
        <v>5892429</v>
      </c>
      <c r="S107" s="11">
        <v>4231000</v>
      </c>
      <c r="T107" s="11">
        <v>5764421</v>
      </c>
      <c r="U107" s="11">
        <v>6331123</v>
      </c>
      <c r="V107" s="11">
        <v>1624621.13</v>
      </c>
      <c r="W107" s="11">
        <v>3212454.9559999998</v>
      </c>
      <c r="X107" s="11">
        <v>5351623.92</v>
      </c>
      <c r="Y107" s="12"/>
      <c r="Z107" s="9"/>
    </row>
    <row r="108" spans="1:29" x14ac:dyDescent="0.3">
      <c r="A108" s="2" t="s">
        <v>99</v>
      </c>
      <c r="B108" s="10" t="s">
        <v>286</v>
      </c>
      <c r="C108" s="10">
        <v>0</v>
      </c>
      <c r="D108" s="10" t="s">
        <v>417</v>
      </c>
      <c r="E108" s="10" t="s">
        <v>374</v>
      </c>
      <c r="F108" s="11">
        <v>250325</v>
      </c>
      <c r="G108" s="11">
        <v>740006</v>
      </c>
      <c r="H108" s="11" t="s">
        <v>422</v>
      </c>
      <c r="I108" s="11" t="s">
        <v>422</v>
      </c>
      <c r="J108" s="11" t="s">
        <v>422</v>
      </c>
      <c r="K108" s="11" t="s">
        <v>422</v>
      </c>
      <c r="L108" s="11">
        <v>1601244</v>
      </c>
      <c r="M108" s="11" t="s">
        <v>422</v>
      </c>
      <c r="N108" s="11" t="s">
        <v>422</v>
      </c>
      <c r="O108" s="11" t="s">
        <v>422</v>
      </c>
      <c r="P108" s="11" t="s">
        <v>422</v>
      </c>
      <c r="Q108" s="11">
        <v>1066102</v>
      </c>
      <c r="R108" s="11" t="s">
        <v>422</v>
      </c>
      <c r="S108" s="11" t="s">
        <v>422</v>
      </c>
      <c r="T108" s="11" t="s">
        <v>422</v>
      </c>
      <c r="U108" s="11">
        <v>2849695</v>
      </c>
      <c r="V108" s="11">
        <v>2537225</v>
      </c>
      <c r="W108" s="11">
        <v>3118464.2280000001</v>
      </c>
      <c r="X108" s="11">
        <v>3114266.4840000002</v>
      </c>
      <c r="Y108" s="12"/>
      <c r="Z108" s="9"/>
    </row>
    <row r="109" spans="1:29" x14ac:dyDescent="0.3">
      <c r="A109" s="2" t="s">
        <v>406</v>
      </c>
      <c r="B109" s="10" t="s">
        <v>287</v>
      </c>
      <c r="C109" s="10">
        <v>0</v>
      </c>
      <c r="D109" s="10" t="s">
        <v>420</v>
      </c>
      <c r="E109" s="10" t="s">
        <v>378</v>
      </c>
      <c r="F109" s="11">
        <v>5000</v>
      </c>
      <c r="G109" s="11">
        <v>10000</v>
      </c>
      <c r="H109" s="11">
        <v>13500</v>
      </c>
      <c r="I109" s="11">
        <v>17000</v>
      </c>
      <c r="J109" s="11">
        <v>23500</v>
      </c>
      <c r="K109" s="11">
        <v>30000</v>
      </c>
      <c r="L109" s="11">
        <v>30000</v>
      </c>
      <c r="M109" s="11">
        <v>30000</v>
      </c>
      <c r="N109" s="11">
        <v>30000</v>
      </c>
      <c r="O109" s="11">
        <v>30000</v>
      </c>
      <c r="P109" s="11">
        <v>30000</v>
      </c>
      <c r="Q109" s="11">
        <v>30000</v>
      </c>
      <c r="R109" s="11">
        <v>30000</v>
      </c>
      <c r="S109" s="11">
        <v>30000</v>
      </c>
      <c r="T109" s="11">
        <v>30000</v>
      </c>
      <c r="U109" s="11" t="s">
        <v>422</v>
      </c>
      <c r="V109" s="11">
        <v>40000</v>
      </c>
      <c r="W109" s="11" t="s">
        <v>422</v>
      </c>
      <c r="X109" s="11" t="s">
        <v>422</v>
      </c>
      <c r="Y109" s="12"/>
      <c r="Z109" s="6"/>
    </row>
    <row r="110" spans="1:29" x14ac:dyDescent="0.3">
      <c r="A110" s="2" t="s">
        <v>100</v>
      </c>
      <c r="B110" s="10" t="s">
        <v>288</v>
      </c>
      <c r="C110" s="10" t="s">
        <v>424</v>
      </c>
      <c r="D110" s="10" t="s">
        <v>418</v>
      </c>
      <c r="E110" s="10" t="s">
        <v>379</v>
      </c>
      <c r="F110" s="11">
        <v>521221</v>
      </c>
      <c r="G110" s="11">
        <v>541404</v>
      </c>
      <c r="H110" s="11">
        <v>394575</v>
      </c>
      <c r="I110" s="11">
        <v>247746</v>
      </c>
      <c r="J110" s="11">
        <v>211219</v>
      </c>
      <c r="K110" s="11">
        <v>267290</v>
      </c>
      <c r="L110" s="11">
        <v>189980</v>
      </c>
      <c r="M110" s="11">
        <v>365610</v>
      </c>
      <c r="N110" s="11">
        <v>518833</v>
      </c>
      <c r="O110" s="11">
        <v>776764</v>
      </c>
      <c r="P110" s="11">
        <v>601825</v>
      </c>
      <c r="Q110" s="11">
        <v>550325</v>
      </c>
      <c r="R110" s="11">
        <v>815661</v>
      </c>
      <c r="S110" s="11">
        <v>654844</v>
      </c>
      <c r="T110" s="11">
        <v>638662</v>
      </c>
      <c r="U110" s="11">
        <v>1024224</v>
      </c>
      <c r="V110" s="11">
        <v>1024224</v>
      </c>
      <c r="W110" s="11">
        <v>1111111</v>
      </c>
      <c r="X110" s="11">
        <v>1343694</v>
      </c>
      <c r="Y110" s="12"/>
      <c r="Z110" s="6"/>
    </row>
    <row r="111" spans="1:29" x14ac:dyDescent="0.3">
      <c r="A111" s="2" t="s">
        <v>101</v>
      </c>
      <c r="B111" s="10" t="s">
        <v>289</v>
      </c>
      <c r="C111" s="10">
        <v>0</v>
      </c>
      <c r="D111" s="10" t="s">
        <v>418</v>
      </c>
      <c r="E111" s="10" t="s">
        <v>374</v>
      </c>
      <c r="F111" s="11">
        <v>268070</v>
      </c>
      <c r="G111" s="11">
        <v>479024</v>
      </c>
      <c r="H111" s="11">
        <v>878648</v>
      </c>
      <c r="I111" s="11">
        <v>794748</v>
      </c>
      <c r="J111" s="11">
        <v>584712</v>
      </c>
      <c r="K111" s="11">
        <v>1428273</v>
      </c>
      <c r="L111" s="11">
        <v>708819</v>
      </c>
      <c r="M111" s="11">
        <v>377833</v>
      </c>
      <c r="N111" s="11">
        <v>947044</v>
      </c>
      <c r="O111" s="11">
        <v>1323570</v>
      </c>
      <c r="P111" s="11">
        <v>2757456</v>
      </c>
      <c r="Q111" s="11">
        <v>3770148</v>
      </c>
      <c r="R111" s="11">
        <v>4168000</v>
      </c>
      <c r="S111" s="11">
        <v>4566787</v>
      </c>
      <c r="T111" s="11">
        <v>4546700</v>
      </c>
      <c r="U111" s="11">
        <v>4526613</v>
      </c>
      <c r="V111" s="11">
        <v>4119831.301</v>
      </c>
      <c r="W111" s="11">
        <v>4307752.4630000005</v>
      </c>
      <c r="X111" s="11">
        <v>3790361.3459999999</v>
      </c>
      <c r="Y111" s="12"/>
      <c r="Z111" s="6"/>
    </row>
    <row r="112" spans="1:29" x14ac:dyDescent="0.3">
      <c r="A112" s="2" t="s">
        <v>102</v>
      </c>
      <c r="B112" s="10" t="s">
        <v>290</v>
      </c>
      <c r="C112" s="10">
        <v>0</v>
      </c>
      <c r="D112" s="10" t="s">
        <v>419</v>
      </c>
      <c r="E112" s="10" t="s">
        <v>374</v>
      </c>
      <c r="F112" s="11" t="s">
        <v>422</v>
      </c>
      <c r="G112" s="11">
        <v>71362964</v>
      </c>
      <c r="H112" s="11">
        <v>210557350</v>
      </c>
      <c r="I112" s="11">
        <v>188589519</v>
      </c>
      <c r="J112" s="11">
        <v>236303366</v>
      </c>
      <c r="K112" s="11">
        <v>41634042</v>
      </c>
      <c r="L112" s="11" t="s">
        <v>422</v>
      </c>
      <c r="M112" s="11" t="s">
        <v>422</v>
      </c>
      <c r="N112" s="11">
        <v>251000000</v>
      </c>
      <c r="O112" s="11">
        <v>200460680</v>
      </c>
      <c r="P112" s="11">
        <v>359334014</v>
      </c>
      <c r="Q112" s="11">
        <v>276854963</v>
      </c>
      <c r="R112" s="11">
        <v>312970041</v>
      </c>
      <c r="S112" s="11">
        <v>259755337</v>
      </c>
      <c r="T112" s="11">
        <v>206540632</v>
      </c>
      <c r="U112" s="11">
        <v>101386642</v>
      </c>
      <c r="V112" s="11" t="s">
        <v>422</v>
      </c>
      <c r="W112" s="11" t="s">
        <v>422</v>
      </c>
      <c r="X112" s="11" t="s">
        <v>422</v>
      </c>
      <c r="Y112" s="12"/>
      <c r="Z112" s="6"/>
    </row>
    <row r="113" spans="1:26" x14ac:dyDescent="0.3">
      <c r="A113" s="2" t="s">
        <v>103</v>
      </c>
      <c r="B113" s="10" t="s">
        <v>291</v>
      </c>
      <c r="C113" s="10">
        <v>0</v>
      </c>
      <c r="D113" s="10" t="s">
        <v>420</v>
      </c>
      <c r="E113" s="10" t="s">
        <v>386</v>
      </c>
      <c r="F113" s="11">
        <v>6000</v>
      </c>
      <c r="G113" s="11">
        <v>10000</v>
      </c>
      <c r="H113" s="11">
        <v>8000</v>
      </c>
      <c r="I113" s="11">
        <v>6000</v>
      </c>
      <c r="J113" s="11">
        <v>6000</v>
      </c>
      <c r="K113" s="11" t="s">
        <v>422</v>
      </c>
      <c r="L113" s="11" t="s">
        <v>422</v>
      </c>
      <c r="M113" s="11" t="s">
        <v>422</v>
      </c>
      <c r="N113" s="11" t="s">
        <v>422</v>
      </c>
      <c r="O113" s="11" t="s">
        <v>422</v>
      </c>
      <c r="P113" s="11" t="s">
        <v>422</v>
      </c>
      <c r="Q113" s="11" t="s">
        <v>422</v>
      </c>
      <c r="R113" s="11" t="s">
        <v>422</v>
      </c>
      <c r="S113" s="11" t="s">
        <v>422</v>
      </c>
      <c r="T113" s="11" t="s">
        <v>422</v>
      </c>
      <c r="U113" s="11" t="s">
        <v>422</v>
      </c>
      <c r="V113" s="11" t="s">
        <v>422</v>
      </c>
      <c r="W113" s="11" t="s">
        <v>422</v>
      </c>
      <c r="X113" s="11" t="s">
        <v>422</v>
      </c>
      <c r="Y113" s="12"/>
      <c r="Z113" s="6"/>
    </row>
    <row r="114" spans="1:26" x14ac:dyDescent="0.3">
      <c r="A114" s="2" t="s">
        <v>104</v>
      </c>
      <c r="B114" s="10" t="s">
        <v>292</v>
      </c>
      <c r="C114" s="10">
        <v>0</v>
      </c>
      <c r="D114" s="10" t="s">
        <v>417</v>
      </c>
      <c r="E114" s="10" t="s">
        <v>374</v>
      </c>
      <c r="F114" s="11" t="s">
        <v>422</v>
      </c>
      <c r="G114" s="11" t="s">
        <v>422</v>
      </c>
      <c r="H114" s="11" t="s">
        <v>422</v>
      </c>
      <c r="I114" s="11" t="s">
        <v>422</v>
      </c>
      <c r="J114" s="11" t="s">
        <v>422</v>
      </c>
      <c r="K114" s="11" t="s">
        <v>422</v>
      </c>
      <c r="L114" s="11" t="s">
        <v>422</v>
      </c>
      <c r="M114" s="11" t="s">
        <v>422</v>
      </c>
      <c r="N114" s="11" t="s">
        <v>422</v>
      </c>
      <c r="O114" s="11" t="s">
        <v>422</v>
      </c>
      <c r="P114" s="11" t="s">
        <v>422</v>
      </c>
      <c r="Q114" s="11" t="s">
        <v>422</v>
      </c>
      <c r="R114" s="11" t="s">
        <v>422</v>
      </c>
      <c r="S114" s="11" t="s">
        <v>422</v>
      </c>
      <c r="T114" s="11" t="s">
        <v>422</v>
      </c>
      <c r="U114" s="11" t="s">
        <v>422</v>
      </c>
      <c r="V114" s="11" t="s">
        <v>422</v>
      </c>
      <c r="W114" s="11" t="s">
        <v>422</v>
      </c>
      <c r="X114" s="11" t="s">
        <v>422</v>
      </c>
      <c r="Y114" s="12"/>
      <c r="Z114" s="9"/>
    </row>
    <row r="115" spans="1:26" x14ac:dyDescent="0.3">
      <c r="A115" s="2" t="s">
        <v>105</v>
      </c>
      <c r="B115" s="10" t="s">
        <v>293</v>
      </c>
      <c r="C115" s="10">
        <v>0</v>
      </c>
      <c r="D115" s="10" t="s">
        <v>420</v>
      </c>
      <c r="E115" s="10" t="s">
        <v>389</v>
      </c>
      <c r="F115" s="11">
        <v>450000</v>
      </c>
      <c r="G115" s="11">
        <v>560169</v>
      </c>
      <c r="H115" s="11">
        <v>1271186</v>
      </c>
      <c r="I115" s="11">
        <v>1082488</v>
      </c>
      <c r="J115" s="11">
        <v>1311764</v>
      </c>
      <c r="K115" s="11">
        <v>1446153</v>
      </c>
      <c r="L115" s="11">
        <v>1318776</v>
      </c>
      <c r="M115" s="11">
        <v>2242456</v>
      </c>
      <c r="N115" s="11">
        <v>2181686</v>
      </c>
      <c r="O115" s="11">
        <v>2737368</v>
      </c>
      <c r="P115" s="11">
        <v>2036743</v>
      </c>
      <c r="Q115" s="11">
        <v>1945242</v>
      </c>
      <c r="R115" s="11">
        <v>2466864</v>
      </c>
      <c r="S115" s="11">
        <v>2093322</v>
      </c>
      <c r="T115" s="11">
        <v>2716232</v>
      </c>
      <c r="U115" s="11">
        <v>2871955</v>
      </c>
      <c r="V115" s="11">
        <v>2893850</v>
      </c>
      <c r="W115" s="11">
        <v>2994082.179</v>
      </c>
      <c r="X115" s="11">
        <v>4042011.7579999999</v>
      </c>
      <c r="Y115" s="12"/>
      <c r="Z115" s="6"/>
    </row>
    <row r="116" spans="1:26" x14ac:dyDescent="0.3">
      <c r="A116" s="2" t="s">
        <v>106</v>
      </c>
      <c r="B116" s="10" t="s">
        <v>294</v>
      </c>
      <c r="C116" s="10">
        <v>0</v>
      </c>
      <c r="D116" s="10" t="s">
        <v>417</v>
      </c>
      <c r="E116" s="10" t="s">
        <v>374</v>
      </c>
      <c r="F116" s="11" t="s">
        <v>422</v>
      </c>
      <c r="G116" s="11" t="s">
        <v>422</v>
      </c>
      <c r="H116" s="11" t="s">
        <v>422</v>
      </c>
      <c r="I116" s="11" t="s">
        <v>422</v>
      </c>
      <c r="J116" s="11" t="s">
        <v>422</v>
      </c>
      <c r="K116" s="11" t="s">
        <v>422</v>
      </c>
      <c r="L116" s="11" t="s">
        <v>422</v>
      </c>
      <c r="M116" s="11" t="s">
        <v>422</v>
      </c>
      <c r="N116" s="11" t="s">
        <v>422</v>
      </c>
      <c r="O116" s="11" t="s">
        <v>422</v>
      </c>
      <c r="P116" s="11">
        <v>600000</v>
      </c>
      <c r="Q116" s="11">
        <v>676134</v>
      </c>
      <c r="R116" s="11">
        <v>987281</v>
      </c>
      <c r="S116" s="11">
        <v>1319875</v>
      </c>
      <c r="T116" s="11">
        <v>1652468</v>
      </c>
      <c r="U116" s="11">
        <v>1715212</v>
      </c>
      <c r="V116" s="11">
        <v>1261935.81</v>
      </c>
      <c r="W116" s="11">
        <v>2103362.9929999998</v>
      </c>
      <c r="X116" s="11">
        <v>2877243.253</v>
      </c>
      <c r="Y116" s="12"/>
      <c r="Z116" s="6"/>
    </row>
    <row r="117" spans="1:26" x14ac:dyDescent="0.3">
      <c r="A117" s="2" t="s">
        <v>107</v>
      </c>
      <c r="B117" s="10" t="s">
        <v>295</v>
      </c>
      <c r="C117" s="10">
        <v>0</v>
      </c>
      <c r="D117" s="10" t="s">
        <v>416</v>
      </c>
      <c r="E117" s="10" t="s">
        <v>386</v>
      </c>
      <c r="F117" s="11">
        <v>4885200</v>
      </c>
      <c r="G117" s="11">
        <v>8125477</v>
      </c>
      <c r="H117" s="11">
        <v>10740722</v>
      </c>
      <c r="I117" s="11">
        <v>10804896</v>
      </c>
      <c r="J117" s="11">
        <v>13101555</v>
      </c>
      <c r="K117" s="11">
        <v>14878015</v>
      </c>
      <c r="L117" s="11">
        <v>13949339</v>
      </c>
      <c r="M117" s="11">
        <v>52325572</v>
      </c>
      <c r="N117" s="11">
        <v>38346000</v>
      </c>
      <c r="O117" s="11">
        <v>41975000</v>
      </c>
      <c r="P117" s="11">
        <v>45183100</v>
      </c>
      <c r="Q117" s="11">
        <v>42380000</v>
      </c>
      <c r="R117" s="11">
        <v>57024999</v>
      </c>
      <c r="S117" s="11">
        <v>43815666</v>
      </c>
      <c r="T117" s="11">
        <v>51672700</v>
      </c>
      <c r="U117" s="11">
        <v>59529650</v>
      </c>
      <c r="V117" s="11">
        <v>45500000</v>
      </c>
      <c r="W117" s="11">
        <v>48000000</v>
      </c>
      <c r="X117" s="1">
        <v>48900000</v>
      </c>
      <c r="Y117" s="12"/>
      <c r="Z117" s="6"/>
    </row>
    <row r="118" spans="1:26" x14ac:dyDescent="0.3">
      <c r="A118" s="2" t="s">
        <v>108</v>
      </c>
      <c r="B118" s="10" t="s">
        <v>296</v>
      </c>
      <c r="C118" s="10" t="s">
        <v>424</v>
      </c>
      <c r="D118" s="10" t="s">
        <v>418</v>
      </c>
      <c r="E118" s="10" t="s">
        <v>373</v>
      </c>
      <c r="F118" s="11">
        <v>2600000</v>
      </c>
      <c r="G118" s="11">
        <v>1616777</v>
      </c>
      <c r="H118" s="11">
        <v>2750000</v>
      </c>
      <c r="I118" s="11">
        <v>3466710</v>
      </c>
      <c r="J118" s="11">
        <v>2377500</v>
      </c>
      <c r="K118" s="11">
        <v>2291765</v>
      </c>
      <c r="L118" s="11">
        <v>2611824</v>
      </c>
      <c r="M118" s="11">
        <v>3994362</v>
      </c>
      <c r="N118" s="11">
        <v>4260197</v>
      </c>
      <c r="O118" s="11">
        <v>4526031</v>
      </c>
      <c r="P118" s="11">
        <v>4791866</v>
      </c>
      <c r="Q118" s="11">
        <v>5057700</v>
      </c>
      <c r="R118" s="11">
        <v>8440900</v>
      </c>
      <c r="S118" s="11">
        <v>2652603</v>
      </c>
      <c r="T118" s="11">
        <v>4317913</v>
      </c>
      <c r="U118" s="11">
        <v>4000000</v>
      </c>
      <c r="V118" s="11">
        <v>3762570</v>
      </c>
      <c r="W118" s="11">
        <v>2684103</v>
      </c>
      <c r="X118" s="11">
        <v>4571224</v>
      </c>
      <c r="Y118" s="12"/>
      <c r="Z118" s="9"/>
    </row>
    <row r="119" spans="1:26" x14ac:dyDescent="0.3">
      <c r="A119" s="2" t="s">
        <v>109</v>
      </c>
      <c r="B119" s="10" t="s">
        <v>297</v>
      </c>
      <c r="C119" s="10" t="s">
        <v>424</v>
      </c>
      <c r="D119" s="10" t="s">
        <v>421</v>
      </c>
      <c r="E119" s="10" t="s">
        <v>383</v>
      </c>
      <c r="F119" s="11" t="s">
        <v>422</v>
      </c>
      <c r="G119" s="11">
        <v>0</v>
      </c>
      <c r="H119" s="11">
        <v>0</v>
      </c>
      <c r="I119" s="11">
        <v>0</v>
      </c>
      <c r="J119" s="11" t="s">
        <v>422</v>
      </c>
      <c r="K119" s="11" t="s">
        <v>422</v>
      </c>
      <c r="L119" s="11">
        <v>1353007</v>
      </c>
      <c r="M119" s="11">
        <v>1276970</v>
      </c>
      <c r="N119" s="11">
        <v>883000</v>
      </c>
      <c r="O119" s="11">
        <v>897000</v>
      </c>
      <c r="P119" s="11">
        <v>1867735</v>
      </c>
      <c r="Q119" s="11">
        <v>6700000</v>
      </c>
      <c r="R119" s="11">
        <v>6509024</v>
      </c>
      <c r="S119" s="11">
        <v>7584833</v>
      </c>
      <c r="T119" s="11">
        <v>8855000</v>
      </c>
      <c r="U119" s="11">
        <v>10125122</v>
      </c>
      <c r="V119" s="11">
        <v>6669121.3799999999</v>
      </c>
      <c r="W119" s="11">
        <v>5798641.4299999997</v>
      </c>
      <c r="X119" s="11">
        <v>6458628.1399999997</v>
      </c>
      <c r="Y119" s="12"/>
      <c r="Z119" s="6"/>
    </row>
    <row r="120" spans="1:26" x14ac:dyDescent="0.3">
      <c r="A120" s="2" t="s">
        <v>110</v>
      </c>
      <c r="B120" s="10" t="s">
        <v>298</v>
      </c>
      <c r="C120" s="10">
        <v>0</v>
      </c>
      <c r="D120" s="10" t="s">
        <v>418</v>
      </c>
      <c r="E120" s="10" t="s">
        <v>386</v>
      </c>
      <c r="F120" s="11">
        <v>1277429</v>
      </c>
      <c r="G120" s="11">
        <v>1277429</v>
      </c>
      <c r="H120" s="11">
        <v>605239</v>
      </c>
      <c r="I120" s="11">
        <v>1201650</v>
      </c>
      <c r="J120" s="11">
        <v>1798060</v>
      </c>
      <c r="K120" s="11">
        <v>2394589</v>
      </c>
      <c r="L120" s="11">
        <v>2991117</v>
      </c>
      <c r="M120" s="11">
        <v>1936955</v>
      </c>
      <c r="N120" s="11">
        <v>9.1999999999999998E-2</v>
      </c>
      <c r="O120" s="11" t="s">
        <v>422</v>
      </c>
      <c r="P120" s="11">
        <v>7844831</v>
      </c>
      <c r="Q120" s="11">
        <v>4546418</v>
      </c>
      <c r="R120" s="11">
        <v>4149557</v>
      </c>
      <c r="S120" s="11">
        <v>3413502</v>
      </c>
      <c r="T120" s="11">
        <v>6460136</v>
      </c>
      <c r="U120" s="11">
        <v>1385603</v>
      </c>
      <c r="V120" s="11">
        <v>10829853.825999999</v>
      </c>
      <c r="W120" s="11">
        <v>7410000</v>
      </c>
      <c r="X120" s="11" t="s">
        <v>422</v>
      </c>
      <c r="Y120" s="12"/>
      <c r="Z120" s="6"/>
    </row>
    <row r="121" spans="1:26" x14ac:dyDescent="0.3">
      <c r="A121" s="2" t="s">
        <v>111</v>
      </c>
      <c r="B121" s="10" t="s">
        <v>299</v>
      </c>
      <c r="C121" s="10">
        <v>0</v>
      </c>
      <c r="D121" s="10" t="s">
        <v>420</v>
      </c>
      <c r="E121" s="10" t="s">
        <v>374</v>
      </c>
      <c r="F121" s="11" t="s">
        <v>422</v>
      </c>
      <c r="G121" s="11">
        <v>4184</v>
      </c>
      <c r="H121" s="11">
        <v>4194</v>
      </c>
      <c r="I121" s="11">
        <v>15598</v>
      </c>
      <c r="J121" s="11">
        <v>3900</v>
      </c>
      <c r="K121" s="11">
        <v>12578</v>
      </c>
      <c r="L121" s="11">
        <v>2492</v>
      </c>
      <c r="M121" s="11">
        <v>5546</v>
      </c>
      <c r="N121" s="11" t="s">
        <v>422</v>
      </c>
      <c r="O121" s="11" t="s">
        <v>422</v>
      </c>
      <c r="P121" s="11" t="s">
        <v>422</v>
      </c>
      <c r="Q121" s="11">
        <v>11667</v>
      </c>
      <c r="R121" s="11">
        <v>6124</v>
      </c>
      <c r="S121" s="11">
        <v>5371</v>
      </c>
      <c r="T121" s="11" t="s">
        <v>422</v>
      </c>
      <c r="U121" s="11" t="s">
        <v>422</v>
      </c>
      <c r="V121" s="11" t="s">
        <v>422</v>
      </c>
      <c r="W121" s="11" t="s">
        <v>422</v>
      </c>
      <c r="X121" s="11" t="s">
        <v>422</v>
      </c>
      <c r="Y121" s="12"/>
      <c r="Z121" s="9"/>
    </row>
    <row r="122" spans="1:26" x14ac:dyDescent="0.3">
      <c r="A122" s="2" t="s">
        <v>112</v>
      </c>
      <c r="B122" s="10" t="s">
        <v>300</v>
      </c>
      <c r="C122" s="10" t="s">
        <v>424</v>
      </c>
      <c r="D122" s="10" t="s">
        <v>421</v>
      </c>
      <c r="E122" s="10" t="s">
        <v>379</v>
      </c>
      <c r="F122" s="11">
        <v>777672</v>
      </c>
      <c r="G122" s="11">
        <v>1712685</v>
      </c>
      <c r="H122" s="11">
        <v>3032048</v>
      </c>
      <c r="I122" s="11">
        <v>1924951</v>
      </c>
      <c r="J122" s="11">
        <v>3931254</v>
      </c>
      <c r="K122" s="11">
        <v>1684383</v>
      </c>
      <c r="L122" s="11">
        <v>1954607</v>
      </c>
      <c r="M122" s="11">
        <v>2207975</v>
      </c>
      <c r="N122" s="11">
        <v>1810303</v>
      </c>
      <c r="O122" s="11">
        <v>3541151</v>
      </c>
      <c r="P122" s="11">
        <v>6089605</v>
      </c>
      <c r="Q122" s="11">
        <v>3589697</v>
      </c>
      <c r="R122" s="11">
        <v>3806697</v>
      </c>
      <c r="S122" s="11">
        <v>4212745</v>
      </c>
      <c r="T122" s="11">
        <v>6366968</v>
      </c>
      <c r="U122" s="11">
        <v>4726621</v>
      </c>
      <c r="V122" s="11">
        <v>4838000</v>
      </c>
      <c r="W122" s="11">
        <v>4088166.5150000001</v>
      </c>
      <c r="X122" s="11">
        <v>6423551.5999999996</v>
      </c>
      <c r="Y122" s="12"/>
      <c r="Z122" s="6"/>
    </row>
    <row r="123" spans="1:26" x14ac:dyDescent="0.3">
      <c r="A123" s="2" t="s">
        <v>113</v>
      </c>
      <c r="B123" s="10" t="s">
        <v>301</v>
      </c>
      <c r="C123" s="10">
        <v>0</v>
      </c>
      <c r="D123" s="10" t="s">
        <v>417</v>
      </c>
      <c r="E123" s="10" t="s">
        <v>374</v>
      </c>
      <c r="F123" s="11" t="s">
        <v>422</v>
      </c>
      <c r="G123" s="11" t="s">
        <v>422</v>
      </c>
      <c r="H123" s="11">
        <v>147058824</v>
      </c>
      <c r="I123" s="11">
        <v>87780410</v>
      </c>
      <c r="J123" s="11">
        <v>83588300</v>
      </c>
      <c r="K123" s="11">
        <v>76544103</v>
      </c>
      <c r="L123" s="11">
        <v>68136968</v>
      </c>
      <c r="M123" s="11">
        <v>70391389</v>
      </c>
      <c r="N123" s="11">
        <v>58469041</v>
      </c>
      <c r="O123" s="11">
        <v>48823520</v>
      </c>
      <c r="P123" s="11">
        <v>44263897</v>
      </c>
      <c r="Q123" s="11">
        <v>50710087</v>
      </c>
      <c r="R123" s="11">
        <v>57484400</v>
      </c>
      <c r="S123" s="11">
        <v>61055324</v>
      </c>
      <c r="T123" s="11">
        <v>49100524</v>
      </c>
      <c r="U123" s="11">
        <v>55841428</v>
      </c>
      <c r="V123" s="11">
        <v>52126113.600000001</v>
      </c>
      <c r="W123" s="11">
        <v>64025610.244000003</v>
      </c>
      <c r="X123" s="11">
        <v>149111648.40000001</v>
      </c>
      <c r="Y123" s="12"/>
      <c r="Z123" s="9"/>
    </row>
    <row r="124" spans="1:26" x14ac:dyDescent="0.3">
      <c r="A124" s="2" t="s">
        <v>114</v>
      </c>
      <c r="B124" s="10" t="s">
        <v>302</v>
      </c>
      <c r="C124" s="10">
        <v>0</v>
      </c>
      <c r="D124" s="10" t="s">
        <v>420</v>
      </c>
      <c r="E124" s="10" t="s">
        <v>374</v>
      </c>
      <c r="F124" s="11">
        <v>10074093</v>
      </c>
      <c r="G124" s="11">
        <v>26299830</v>
      </c>
      <c r="H124" s="11">
        <v>26299830</v>
      </c>
      <c r="I124" s="11">
        <v>42526299</v>
      </c>
      <c r="J124" s="11">
        <v>33508098</v>
      </c>
      <c r="K124" s="11">
        <v>32696057</v>
      </c>
      <c r="L124" s="11">
        <v>33872538</v>
      </c>
      <c r="M124" s="11">
        <v>37500826</v>
      </c>
      <c r="N124" s="11">
        <v>43487178</v>
      </c>
      <c r="O124" s="11">
        <v>50736655</v>
      </c>
      <c r="P124" s="11">
        <v>58757717</v>
      </c>
      <c r="Q124" s="11">
        <v>76957055</v>
      </c>
      <c r="R124" s="11">
        <v>80769254</v>
      </c>
      <c r="S124" s="11">
        <v>84581454</v>
      </c>
      <c r="T124" s="11">
        <v>88393653</v>
      </c>
      <c r="U124" s="11">
        <v>33171906</v>
      </c>
      <c r="V124" s="11">
        <v>35826458.950000003</v>
      </c>
      <c r="W124" s="11">
        <v>93770000</v>
      </c>
      <c r="X124" s="11">
        <v>15910348.017000001</v>
      </c>
      <c r="Y124" s="12"/>
      <c r="Z124" s="9"/>
    </row>
    <row r="125" spans="1:26" x14ac:dyDescent="0.3">
      <c r="A125" s="2" t="s">
        <v>115</v>
      </c>
      <c r="B125" s="10" t="s">
        <v>303</v>
      </c>
      <c r="C125" s="10" t="s">
        <v>424</v>
      </c>
      <c r="D125" s="10" t="s">
        <v>419</v>
      </c>
      <c r="E125" s="10" t="s">
        <v>381</v>
      </c>
      <c r="F125" s="11">
        <v>3897098</v>
      </c>
      <c r="G125" s="11">
        <v>2765397</v>
      </c>
      <c r="H125" s="11">
        <v>7539069</v>
      </c>
      <c r="I125" s="11">
        <v>5310959</v>
      </c>
      <c r="J125" s="11">
        <v>6577564</v>
      </c>
      <c r="K125" s="11">
        <v>2851391</v>
      </c>
      <c r="L125" s="11">
        <v>2978219</v>
      </c>
      <c r="M125" s="11">
        <v>5009169</v>
      </c>
      <c r="N125" s="11">
        <v>5508520</v>
      </c>
      <c r="O125" s="11">
        <v>6759179</v>
      </c>
      <c r="P125" s="11">
        <v>6383352</v>
      </c>
      <c r="Q125" s="11">
        <v>9617113</v>
      </c>
      <c r="R125" s="11">
        <v>6439705</v>
      </c>
      <c r="S125" s="11">
        <v>10873433</v>
      </c>
      <c r="T125" s="11">
        <v>7133501</v>
      </c>
      <c r="U125" s="11">
        <v>12163839</v>
      </c>
      <c r="V125" s="11">
        <v>20562300</v>
      </c>
      <c r="W125" s="11">
        <v>37496554</v>
      </c>
      <c r="X125" s="11">
        <v>33006500</v>
      </c>
      <c r="Y125" s="12"/>
      <c r="Z125" s="6"/>
    </row>
    <row r="126" spans="1:26" x14ac:dyDescent="0.3">
      <c r="A126" s="2" t="s">
        <v>407</v>
      </c>
      <c r="B126" s="10" t="s">
        <v>182</v>
      </c>
      <c r="C126" s="10" t="s">
        <v>424</v>
      </c>
      <c r="D126" s="10" t="s">
        <v>418</v>
      </c>
      <c r="E126" s="10" t="s">
        <v>373</v>
      </c>
      <c r="F126" s="11">
        <v>1453456</v>
      </c>
      <c r="G126" s="11">
        <v>2076040</v>
      </c>
      <c r="H126" s="11">
        <v>2698625</v>
      </c>
      <c r="I126" s="11">
        <v>2743777</v>
      </c>
      <c r="J126" s="11">
        <v>1272016</v>
      </c>
      <c r="K126" s="11">
        <v>1181247</v>
      </c>
      <c r="L126" s="11" t="s">
        <v>422</v>
      </c>
      <c r="M126" s="11">
        <v>1755769</v>
      </c>
      <c r="N126" s="11">
        <v>1775465</v>
      </c>
      <c r="O126" s="11">
        <v>3868459</v>
      </c>
      <c r="P126" s="11">
        <v>3534761</v>
      </c>
      <c r="Q126" s="11">
        <v>2696731</v>
      </c>
      <c r="R126" s="11">
        <v>2010013</v>
      </c>
      <c r="S126" s="11">
        <v>3279542</v>
      </c>
      <c r="T126" s="11">
        <v>2705378</v>
      </c>
      <c r="U126" s="11">
        <v>3480421</v>
      </c>
      <c r="V126" s="11">
        <v>6867135.0820000004</v>
      </c>
      <c r="W126" s="11">
        <v>7171475.3310000002</v>
      </c>
      <c r="X126" s="11" t="s">
        <v>422</v>
      </c>
      <c r="Y126" s="12"/>
      <c r="Z126" s="9"/>
    </row>
    <row r="127" spans="1:26" x14ac:dyDescent="0.3">
      <c r="A127" s="2" t="s">
        <v>116</v>
      </c>
      <c r="B127" s="10" t="s">
        <v>304</v>
      </c>
      <c r="C127" s="10" t="s">
        <v>424</v>
      </c>
      <c r="D127" s="10" t="s">
        <v>418</v>
      </c>
      <c r="E127" s="10" t="s">
        <v>390</v>
      </c>
      <c r="F127" s="11">
        <v>27205279</v>
      </c>
      <c r="G127" s="11">
        <v>24102640</v>
      </c>
      <c r="H127" s="11">
        <v>21000000</v>
      </c>
      <c r="I127" s="11">
        <v>11861886</v>
      </c>
      <c r="J127" s="11">
        <v>14637584</v>
      </c>
      <c r="K127" s="11" t="s">
        <v>422</v>
      </c>
      <c r="L127" s="11" t="s">
        <v>422</v>
      </c>
      <c r="M127" s="11">
        <v>40629508</v>
      </c>
      <c r="N127" s="11">
        <v>37227051</v>
      </c>
      <c r="O127" s="11">
        <v>118997375</v>
      </c>
      <c r="P127" s="11">
        <v>120000000</v>
      </c>
      <c r="Q127" s="11">
        <v>35480412</v>
      </c>
      <c r="R127" s="11">
        <v>24893066</v>
      </c>
      <c r="S127" s="11">
        <v>57962807</v>
      </c>
      <c r="T127" s="11">
        <v>90518263</v>
      </c>
      <c r="U127" s="11">
        <v>45219777</v>
      </c>
      <c r="V127" s="11">
        <v>97484565.560000002</v>
      </c>
      <c r="W127" s="11">
        <v>62016314.734999999</v>
      </c>
      <c r="X127" s="11">
        <v>2238240</v>
      </c>
      <c r="Y127" s="12"/>
      <c r="Z127" s="6"/>
    </row>
    <row r="128" spans="1:26" x14ac:dyDescent="0.3">
      <c r="A128" s="2" t="s">
        <v>117</v>
      </c>
      <c r="B128" s="10" t="s">
        <v>305</v>
      </c>
      <c r="C128" s="10">
        <v>0</v>
      </c>
      <c r="D128" s="10" t="s">
        <v>420</v>
      </c>
      <c r="E128" s="10" t="s">
        <v>374</v>
      </c>
      <c r="F128" s="11">
        <v>5000</v>
      </c>
      <c r="G128" s="11">
        <v>5750</v>
      </c>
      <c r="H128" s="11">
        <v>6500</v>
      </c>
      <c r="I128" s="11">
        <v>5083</v>
      </c>
      <c r="J128" s="11">
        <v>5054</v>
      </c>
      <c r="K128" s="11">
        <v>7918</v>
      </c>
      <c r="L128" s="11">
        <v>8108</v>
      </c>
      <c r="M128" s="11">
        <v>5744</v>
      </c>
      <c r="N128" s="11">
        <v>6621.9129999999996</v>
      </c>
      <c r="O128" s="11">
        <v>7500</v>
      </c>
      <c r="P128" s="11" t="s">
        <v>422</v>
      </c>
      <c r="Q128" s="11">
        <v>7105</v>
      </c>
      <c r="R128" s="11">
        <v>6919</v>
      </c>
      <c r="S128" s="11">
        <v>6588</v>
      </c>
      <c r="T128" s="11">
        <v>6588</v>
      </c>
      <c r="U128" s="11">
        <v>6588</v>
      </c>
      <c r="V128" s="11">
        <v>6588</v>
      </c>
      <c r="W128" s="11">
        <v>7073.1360000000004</v>
      </c>
      <c r="X128" s="11">
        <v>6329.1139999999996</v>
      </c>
      <c r="Y128" s="12"/>
      <c r="Z128" s="9"/>
    </row>
    <row r="129" spans="1:26" x14ac:dyDescent="0.3">
      <c r="A129" s="2" t="s">
        <v>118</v>
      </c>
      <c r="B129" s="10" t="s">
        <v>306</v>
      </c>
      <c r="C129" s="10">
        <v>0</v>
      </c>
      <c r="D129" s="10" t="s">
        <v>417</v>
      </c>
      <c r="E129" s="10" t="s">
        <v>374</v>
      </c>
      <c r="F129" s="11">
        <v>1250000</v>
      </c>
      <c r="G129" s="11">
        <v>1250000</v>
      </c>
      <c r="H129" s="11">
        <v>2200000</v>
      </c>
      <c r="I129" s="11">
        <v>3854823</v>
      </c>
      <c r="J129" s="11">
        <v>4267408</v>
      </c>
      <c r="K129" s="11">
        <v>4679994</v>
      </c>
      <c r="L129" s="11">
        <v>4021862</v>
      </c>
      <c r="M129" s="11">
        <v>5819550</v>
      </c>
      <c r="N129" s="11">
        <v>5771243</v>
      </c>
      <c r="O129" s="11">
        <v>5401797</v>
      </c>
      <c r="P129" s="11">
        <v>4342231</v>
      </c>
      <c r="Q129" s="11">
        <v>3292756</v>
      </c>
      <c r="R129" s="11">
        <v>3934204</v>
      </c>
      <c r="S129" s="11">
        <v>5614760</v>
      </c>
      <c r="T129" s="11">
        <v>7295316</v>
      </c>
      <c r="U129" s="11">
        <v>6237745</v>
      </c>
      <c r="V129" s="11">
        <v>5560518.8550000004</v>
      </c>
      <c r="W129" s="11">
        <v>5443639.8169999998</v>
      </c>
      <c r="X129" s="11">
        <v>6294767.4309999999</v>
      </c>
      <c r="Y129" s="12"/>
      <c r="Z129" s="6"/>
    </row>
    <row r="130" spans="1:26" x14ac:dyDescent="0.3">
      <c r="A130" s="2" t="s">
        <v>119</v>
      </c>
      <c r="B130" s="10" t="s">
        <v>307</v>
      </c>
      <c r="C130" s="10">
        <v>0</v>
      </c>
      <c r="D130" s="10" t="s">
        <v>417</v>
      </c>
      <c r="E130" s="10" t="s">
        <v>374</v>
      </c>
      <c r="F130" s="11">
        <v>17151321</v>
      </c>
      <c r="G130" s="11">
        <v>27484252</v>
      </c>
      <c r="H130" s="11">
        <v>29045055</v>
      </c>
      <c r="I130" s="11">
        <v>38402238</v>
      </c>
      <c r="J130" s="11">
        <v>41202811</v>
      </c>
      <c r="K130" s="11">
        <v>39561576</v>
      </c>
      <c r="L130" s="11">
        <v>31034051</v>
      </c>
      <c r="M130" s="11">
        <v>30411674</v>
      </c>
      <c r="N130" s="11">
        <v>20659724</v>
      </c>
      <c r="O130" s="11">
        <v>18525350</v>
      </c>
      <c r="P130" s="11">
        <v>16802004</v>
      </c>
      <c r="Q130" s="11">
        <v>20480758</v>
      </c>
      <c r="R130" s="11">
        <v>20609899</v>
      </c>
      <c r="S130" s="11">
        <v>20880682</v>
      </c>
      <c r="T130" s="11">
        <v>15824409</v>
      </c>
      <c r="U130" s="11">
        <v>32654311</v>
      </c>
      <c r="V130" s="11">
        <v>17968128.010000002</v>
      </c>
      <c r="W130" s="11">
        <v>22909435.153999999</v>
      </c>
      <c r="X130" s="11">
        <v>22427297.403000001</v>
      </c>
      <c r="Y130" s="12"/>
      <c r="Z130" s="9"/>
    </row>
    <row r="131" spans="1:26" x14ac:dyDescent="0.3">
      <c r="A131" s="2" t="s">
        <v>120</v>
      </c>
      <c r="B131" s="10" t="s">
        <v>308</v>
      </c>
      <c r="C131" s="10">
        <v>0</v>
      </c>
      <c r="D131" s="10" t="s">
        <v>416</v>
      </c>
      <c r="E131" s="10" t="s">
        <v>374</v>
      </c>
      <c r="F131" s="11" t="s">
        <v>422</v>
      </c>
      <c r="G131" s="11" t="s">
        <v>422</v>
      </c>
      <c r="H131" s="11" t="s">
        <v>422</v>
      </c>
      <c r="I131" s="11">
        <v>8578559</v>
      </c>
      <c r="J131" s="11">
        <v>9904775</v>
      </c>
      <c r="K131" s="11">
        <v>9904775</v>
      </c>
      <c r="L131" s="11" t="s">
        <v>422</v>
      </c>
      <c r="M131" s="11" t="s">
        <v>422</v>
      </c>
      <c r="N131" s="11" t="s">
        <v>422</v>
      </c>
      <c r="O131" s="11" t="s">
        <v>422</v>
      </c>
      <c r="P131" s="11" t="s">
        <v>422</v>
      </c>
      <c r="Q131" s="11" t="s">
        <v>422</v>
      </c>
      <c r="R131" s="11" t="s">
        <v>422</v>
      </c>
      <c r="S131" s="11" t="s">
        <v>422</v>
      </c>
      <c r="T131" s="11" t="s">
        <v>422</v>
      </c>
      <c r="U131" s="11">
        <v>15604681</v>
      </c>
      <c r="V131" s="11">
        <v>18205461.640000001</v>
      </c>
      <c r="W131" s="11">
        <v>20806241.873</v>
      </c>
      <c r="X131" s="11">
        <v>20806241.873</v>
      </c>
      <c r="Y131" s="12"/>
      <c r="Z131" s="9"/>
    </row>
    <row r="132" spans="1:26" x14ac:dyDescent="0.3">
      <c r="A132" s="2" t="s">
        <v>121</v>
      </c>
      <c r="B132" s="10" t="s">
        <v>309</v>
      </c>
      <c r="C132" s="10" t="s">
        <v>424</v>
      </c>
      <c r="D132" s="10" t="s">
        <v>416</v>
      </c>
      <c r="E132" s="10" t="s">
        <v>375</v>
      </c>
      <c r="F132" s="11">
        <v>10451475</v>
      </c>
      <c r="G132" s="11">
        <v>6844000</v>
      </c>
      <c r="H132" s="11">
        <v>28595856</v>
      </c>
      <c r="I132" s="11">
        <v>33661041</v>
      </c>
      <c r="J132" s="11">
        <v>38726240</v>
      </c>
      <c r="K132" s="11">
        <v>24926719</v>
      </c>
      <c r="L132" s="11">
        <v>11127190</v>
      </c>
      <c r="M132" s="11">
        <v>19693146</v>
      </c>
      <c r="N132" s="11">
        <v>20518815</v>
      </c>
      <c r="O132" s="11">
        <v>21344483</v>
      </c>
      <c r="P132" s="11">
        <v>30075500</v>
      </c>
      <c r="Q132" s="11">
        <v>32507892</v>
      </c>
      <c r="R132" s="11">
        <v>75974109</v>
      </c>
      <c r="S132" s="11">
        <v>35366133</v>
      </c>
      <c r="T132" s="11">
        <v>39989164</v>
      </c>
      <c r="U132" s="11">
        <v>35372531</v>
      </c>
      <c r="V132" s="11">
        <v>79269174.340000004</v>
      </c>
      <c r="W132" s="11">
        <v>45927103.211999997</v>
      </c>
      <c r="X132" s="11">
        <v>76325714.419</v>
      </c>
      <c r="Y132" s="12"/>
      <c r="Z132" s="6"/>
    </row>
    <row r="133" spans="1:26" x14ac:dyDescent="0.3">
      <c r="A133" s="2" t="s">
        <v>122</v>
      </c>
      <c r="B133" s="10" t="s">
        <v>310</v>
      </c>
      <c r="C133" s="10">
        <v>0</v>
      </c>
      <c r="D133" s="10" t="s">
        <v>420</v>
      </c>
      <c r="E133" s="10" t="s">
        <v>374</v>
      </c>
      <c r="F133" s="11">
        <v>81000</v>
      </c>
      <c r="G133" s="11">
        <v>0</v>
      </c>
      <c r="H133" s="11">
        <v>0</v>
      </c>
      <c r="I133" s="11" t="s">
        <v>422</v>
      </c>
      <c r="J133" s="11" t="s">
        <v>422</v>
      </c>
      <c r="K133" s="11">
        <v>0</v>
      </c>
      <c r="L133" s="11">
        <v>0</v>
      </c>
      <c r="M133" s="11">
        <v>0</v>
      </c>
      <c r="N133" s="11" t="s">
        <v>422</v>
      </c>
      <c r="O133" s="11" t="s">
        <v>422</v>
      </c>
      <c r="P133" s="11">
        <v>0</v>
      </c>
      <c r="Q133" s="11" t="s">
        <v>422</v>
      </c>
      <c r="R133" s="11" t="s">
        <v>422</v>
      </c>
      <c r="S133" s="11" t="s">
        <v>422</v>
      </c>
      <c r="T133" s="11" t="s">
        <v>422</v>
      </c>
      <c r="U133" s="11">
        <v>0</v>
      </c>
      <c r="V133" s="11" t="s">
        <v>422</v>
      </c>
      <c r="W133" s="11" t="s">
        <v>422</v>
      </c>
      <c r="X133" s="11" t="s">
        <v>422</v>
      </c>
      <c r="Y133" s="12"/>
      <c r="Z133" s="9"/>
    </row>
    <row r="134" spans="1:26" x14ac:dyDescent="0.3">
      <c r="A134" s="2" t="s">
        <v>123</v>
      </c>
      <c r="B134" s="10" t="s">
        <v>311</v>
      </c>
      <c r="C134" s="10">
        <v>0</v>
      </c>
      <c r="D134" s="10" t="s">
        <v>419</v>
      </c>
      <c r="E134" s="10" t="s">
        <v>374</v>
      </c>
      <c r="F134" s="11">
        <v>8675606</v>
      </c>
      <c r="G134" s="11">
        <v>10837803</v>
      </c>
      <c r="H134" s="11">
        <v>13000000</v>
      </c>
      <c r="I134" s="11">
        <v>14808838</v>
      </c>
      <c r="J134" s="11">
        <v>17126920</v>
      </c>
      <c r="K134" s="11">
        <v>26165359</v>
      </c>
      <c r="L134" s="11">
        <v>17133140</v>
      </c>
      <c r="M134" s="11">
        <v>23996790</v>
      </c>
      <c r="N134" s="11">
        <v>24122318</v>
      </c>
      <c r="O134" s="11">
        <v>25136000</v>
      </c>
      <c r="P134" s="11">
        <v>46501459</v>
      </c>
      <c r="Q134" s="11">
        <v>35818730</v>
      </c>
      <c r="R134" s="11">
        <v>28637920</v>
      </c>
      <c r="S134" s="11">
        <v>24031818</v>
      </c>
      <c r="T134" s="11">
        <v>35731600</v>
      </c>
      <c r="U134" s="11">
        <v>35644682</v>
      </c>
      <c r="V134" s="11">
        <v>38000000</v>
      </c>
      <c r="W134" s="11">
        <v>39348846</v>
      </c>
      <c r="X134" s="11">
        <v>33550540</v>
      </c>
      <c r="Y134" s="12"/>
      <c r="Z134" s="9"/>
    </row>
    <row r="135" spans="1:26" x14ac:dyDescent="0.3">
      <c r="A135" s="2" t="s">
        <v>124</v>
      </c>
      <c r="B135" s="10" t="s">
        <v>312</v>
      </c>
      <c r="C135" s="10" t="s">
        <v>424</v>
      </c>
      <c r="D135" s="10" t="s">
        <v>420</v>
      </c>
      <c r="E135" s="10" t="s">
        <v>391</v>
      </c>
      <c r="F135" s="11">
        <v>1700000</v>
      </c>
      <c r="G135" s="11">
        <v>1538461</v>
      </c>
      <c r="H135" s="11">
        <v>1538461</v>
      </c>
      <c r="I135" s="11">
        <v>3600000</v>
      </c>
      <c r="J135" s="11">
        <v>790449</v>
      </c>
      <c r="K135" s="11">
        <v>951190</v>
      </c>
      <c r="L135" s="11">
        <v>2320966</v>
      </c>
      <c r="M135" s="11">
        <v>1673079</v>
      </c>
      <c r="N135" s="11">
        <v>1141391</v>
      </c>
      <c r="O135" s="11">
        <v>452725</v>
      </c>
      <c r="P135" s="11">
        <v>1043588</v>
      </c>
      <c r="Q135" s="11">
        <v>315811</v>
      </c>
      <c r="R135" s="11">
        <v>5664596</v>
      </c>
      <c r="S135" s="11">
        <v>1482000</v>
      </c>
      <c r="T135" s="11">
        <v>3274823</v>
      </c>
      <c r="U135" s="11">
        <v>3222490</v>
      </c>
      <c r="V135" s="11">
        <v>2315381.1</v>
      </c>
      <c r="W135" s="11">
        <v>8600992.4149999991</v>
      </c>
      <c r="X135" s="11">
        <v>3173352.96</v>
      </c>
      <c r="Y135" s="12"/>
      <c r="Z135" s="6"/>
    </row>
    <row r="136" spans="1:26" x14ac:dyDescent="0.3">
      <c r="A136" s="2" t="s">
        <v>125</v>
      </c>
      <c r="B136" s="10" t="s">
        <v>313</v>
      </c>
      <c r="C136" s="10">
        <v>0</v>
      </c>
      <c r="D136" s="10" t="s">
        <v>419</v>
      </c>
      <c r="E136" s="10" t="s">
        <v>374</v>
      </c>
      <c r="F136" s="11">
        <v>8074152</v>
      </c>
      <c r="G136" s="11">
        <v>9798728</v>
      </c>
      <c r="H136" s="11">
        <v>8022368</v>
      </c>
      <c r="I136" s="11">
        <v>6246007</v>
      </c>
      <c r="J136" s="11">
        <v>6246007</v>
      </c>
      <c r="K136" s="11">
        <v>12334295</v>
      </c>
      <c r="L136" s="11">
        <v>30231454</v>
      </c>
      <c r="M136" s="11">
        <v>22168219</v>
      </c>
      <c r="N136" s="11">
        <v>14104984</v>
      </c>
      <c r="O136" s="11">
        <v>13310224</v>
      </c>
      <c r="P136" s="11">
        <v>22240168</v>
      </c>
      <c r="Q136" s="11">
        <v>29697227</v>
      </c>
      <c r="R136" s="11">
        <v>22990934</v>
      </c>
      <c r="S136" s="11">
        <v>14897320</v>
      </c>
      <c r="T136" s="11">
        <v>20971732</v>
      </c>
      <c r="U136" s="11">
        <v>22138463</v>
      </c>
      <c r="V136" s="11">
        <v>59415436.520000003</v>
      </c>
      <c r="W136" s="11">
        <v>45807173.170000002</v>
      </c>
      <c r="X136" s="11">
        <v>47956710.480999999</v>
      </c>
      <c r="Y136" s="12"/>
      <c r="Z136" s="6"/>
    </row>
    <row r="137" spans="1:26" x14ac:dyDescent="0.3">
      <c r="A137" s="2" t="s">
        <v>126</v>
      </c>
      <c r="B137" s="10" t="s">
        <v>314</v>
      </c>
      <c r="C137" s="10">
        <v>0</v>
      </c>
      <c r="D137" s="10" t="s">
        <v>419</v>
      </c>
      <c r="E137" s="10" t="s">
        <v>374</v>
      </c>
      <c r="F137" s="11">
        <v>23706407</v>
      </c>
      <c r="G137" s="11">
        <v>30490110</v>
      </c>
      <c r="H137" s="11">
        <v>21006256</v>
      </c>
      <c r="I137" s="11">
        <v>115367386</v>
      </c>
      <c r="J137" s="11">
        <v>103812805</v>
      </c>
      <c r="K137" s="11">
        <v>61974891</v>
      </c>
      <c r="L137" s="11">
        <v>86318470</v>
      </c>
      <c r="M137" s="11">
        <v>59908061</v>
      </c>
      <c r="N137" s="11">
        <v>54487657</v>
      </c>
      <c r="O137" s="11">
        <v>86710344</v>
      </c>
      <c r="P137" s="11">
        <v>84628855</v>
      </c>
      <c r="Q137" s="11">
        <v>147393129</v>
      </c>
      <c r="R137" s="11">
        <v>156111616</v>
      </c>
      <c r="S137" s="11">
        <v>259164328</v>
      </c>
      <c r="T137" s="11">
        <v>362217040</v>
      </c>
      <c r="U137" s="11" t="s">
        <v>422</v>
      </c>
      <c r="V137" s="11">
        <v>81898491.334999993</v>
      </c>
      <c r="W137" s="11">
        <v>76355365.063999996</v>
      </c>
      <c r="X137" s="11">
        <v>95114663.187999994</v>
      </c>
      <c r="Y137" s="12"/>
      <c r="Z137" s="6"/>
    </row>
    <row r="138" spans="1:26" x14ac:dyDescent="0.3">
      <c r="A138" s="2" t="s">
        <v>408</v>
      </c>
      <c r="B138" s="10" t="s">
        <v>315</v>
      </c>
      <c r="C138" s="10">
        <v>0</v>
      </c>
      <c r="D138" s="10" t="s">
        <v>420</v>
      </c>
      <c r="E138" s="10" t="s">
        <v>386</v>
      </c>
      <c r="F138" s="11">
        <v>6270000</v>
      </c>
      <c r="G138" s="11">
        <v>8039282</v>
      </c>
      <c r="H138" s="11">
        <v>10897203</v>
      </c>
      <c r="I138" s="11">
        <v>32050419</v>
      </c>
      <c r="J138" s="11">
        <v>31035476</v>
      </c>
      <c r="K138" s="11">
        <v>38014233</v>
      </c>
      <c r="L138" s="11">
        <v>44992991</v>
      </c>
      <c r="M138" s="11">
        <v>36022827</v>
      </c>
      <c r="N138" s="11">
        <v>40544924</v>
      </c>
      <c r="O138" s="11">
        <v>65929961</v>
      </c>
      <c r="P138" s="11">
        <v>82118272</v>
      </c>
      <c r="Q138" s="11">
        <v>77375242</v>
      </c>
      <c r="R138" s="11">
        <v>140520301</v>
      </c>
      <c r="S138" s="11">
        <v>144799441</v>
      </c>
      <c r="T138" s="11">
        <v>152002991</v>
      </c>
      <c r="U138" s="11">
        <v>150827251</v>
      </c>
      <c r="V138" s="11">
        <v>90820458.959999993</v>
      </c>
      <c r="W138" s="11">
        <v>107751274.40700001</v>
      </c>
      <c r="X138" s="11">
        <v>99384121.111000001</v>
      </c>
      <c r="Y138" s="12"/>
      <c r="Z138" s="6"/>
    </row>
    <row r="139" spans="1:26" x14ac:dyDescent="0.3">
      <c r="A139" s="2" t="s">
        <v>127</v>
      </c>
      <c r="B139" s="10" t="s">
        <v>316</v>
      </c>
      <c r="C139" s="10">
        <v>0</v>
      </c>
      <c r="D139" s="10" t="s">
        <v>417</v>
      </c>
      <c r="E139" s="10" t="s">
        <v>374</v>
      </c>
      <c r="F139" s="11">
        <v>17383346</v>
      </c>
      <c r="G139" s="11">
        <v>29624277</v>
      </c>
      <c r="H139" s="11" t="s">
        <v>422</v>
      </c>
      <c r="I139" s="11" t="s">
        <v>422</v>
      </c>
      <c r="J139" s="11">
        <v>27833353</v>
      </c>
      <c r="K139" s="11">
        <v>29976693.32</v>
      </c>
      <c r="L139" s="11">
        <v>32120034</v>
      </c>
      <c r="M139" s="11" t="s">
        <v>422</v>
      </c>
      <c r="N139" s="11" t="s">
        <v>422</v>
      </c>
      <c r="O139" s="11" t="s">
        <v>422</v>
      </c>
      <c r="P139" s="11">
        <v>63356501</v>
      </c>
      <c r="Q139" s="11">
        <v>63851143</v>
      </c>
      <c r="R139" s="11">
        <v>61714669</v>
      </c>
      <c r="S139" s="11">
        <v>44278040.045999996</v>
      </c>
      <c r="T139" s="11">
        <v>70004637.053000003</v>
      </c>
      <c r="U139" s="1">
        <v>51787756.506999999</v>
      </c>
      <c r="V139" s="11">
        <v>64992808.943999998</v>
      </c>
      <c r="W139" s="11">
        <v>71366267.539000005</v>
      </c>
      <c r="X139" s="11">
        <v>71366267.539000005</v>
      </c>
      <c r="Y139" s="12"/>
      <c r="Z139" s="9"/>
    </row>
    <row r="140" spans="1:26" x14ac:dyDescent="0.3">
      <c r="A140" s="2" t="s">
        <v>128</v>
      </c>
      <c r="B140" s="10" t="s">
        <v>317</v>
      </c>
      <c r="C140" s="10">
        <v>0</v>
      </c>
      <c r="D140" s="10" t="s">
        <v>417</v>
      </c>
      <c r="E140" s="10" t="s">
        <v>374</v>
      </c>
      <c r="F140" s="11">
        <v>27624309</v>
      </c>
      <c r="G140" s="11">
        <v>42489035</v>
      </c>
      <c r="H140" s="11">
        <v>88235294</v>
      </c>
      <c r="I140" s="11">
        <v>66474230</v>
      </c>
      <c r="J140" s="11">
        <v>44713166</v>
      </c>
      <c r="K140" s="11">
        <v>41375567</v>
      </c>
      <c r="L140" s="11">
        <v>27646861</v>
      </c>
      <c r="M140" s="11">
        <v>35480342</v>
      </c>
      <c r="N140" s="11">
        <v>23814965</v>
      </c>
      <c r="O140" s="11">
        <v>35508014</v>
      </c>
      <c r="P140" s="11">
        <v>33997829</v>
      </c>
      <c r="Q140" s="11">
        <v>45484793</v>
      </c>
      <c r="R140" s="11">
        <v>44386380</v>
      </c>
      <c r="S140" s="11">
        <v>33964329</v>
      </c>
      <c r="T140" s="11">
        <v>83754773</v>
      </c>
      <c r="U140" s="11">
        <v>102105626</v>
      </c>
      <c r="V140" s="11">
        <v>89475000</v>
      </c>
      <c r="W140" s="11">
        <v>76850237.504999995</v>
      </c>
      <c r="X140" s="11">
        <v>213821010.56900001</v>
      </c>
      <c r="Y140" s="12"/>
      <c r="Z140" s="9"/>
    </row>
    <row r="141" spans="1:26" x14ac:dyDescent="0.3">
      <c r="A141" s="2" t="s">
        <v>129</v>
      </c>
      <c r="B141" s="10" t="s">
        <v>318</v>
      </c>
      <c r="C141" s="10">
        <v>0</v>
      </c>
      <c r="D141" s="10" t="s">
        <v>416</v>
      </c>
      <c r="E141" s="10" t="s">
        <v>374</v>
      </c>
      <c r="F141" s="11" t="s">
        <v>422</v>
      </c>
      <c r="G141" s="11">
        <v>7967033</v>
      </c>
      <c r="H141" s="11" t="s">
        <v>422</v>
      </c>
      <c r="I141" s="11">
        <v>16483516</v>
      </c>
      <c r="J141" s="11">
        <v>17857143</v>
      </c>
      <c r="K141" s="11" t="s">
        <v>422</v>
      </c>
      <c r="L141" s="11">
        <v>4727373</v>
      </c>
      <c r="M141" s="11">
        <v>6593407</v>
      </c>
      <c r="N141" s="11">
        <v>7206759</v>
      </c>
      <c r="O141" s="11">
        <v>1040692</v>
      </c>
      <c r="P141" s="11">
        <v>686813</v>
      </c>
      <c r="Q141" s="11">
        <v>12687119</v>
      </c>
      <c r="R141" s="11">
        <v>9462655</v>
      </c>
      <c r="S141" s="11" t="s">
        <v>422</v>
      </c>
      <c r="T141" s="11">
        <v>12742917</v>
      </c>
      <c r="U141" s="11">
        <v>9871822</v>
      </c>
      <c r="V141" s="11">
        <v>12902519.140000001</v>
      </c>
      <c r="W141" s="11">
        <v>7770000</v>
      </c>
      <c r="X141" s="11" t="s">
        <v>422</v>
      </c>
      <c r="Y141" s="12"/>
      <c r="Z141" s="9"/>
    </row>
    <row r="142" spans="1:26" x14ac:dyDescent="0.3">
      <c r="A142" s="2" t="s">
        <v>403</v>
      </c>
      <c r="B142" s="10" t="s">
        <v>319</v>
      </c>
      <c r="C142" s="10">
        <v>0</v>
      </c>
      <c r="D142" s="10" t="s">
        <v>420</v>
      </c>
      <c r="E142" s="10" t="s">
        <v>374</v>
      </c>
      <c r="F142" s="11">
        <v>30000000</v>
      </c>
      <c r="G142" s="11">
        <v>26000000</v>
      </c>
      <c r="H142" s="11">
        <v>26000000</v>
      </c>
      <c r="I142" s="11">
        <v>30000000</v>
      </c>
      <c r="J142" s="11">
        <v>30000000</v>
      </c>
      <c r="K142" s="11">
        <v>53000000</v>
      </c>
      <c r="L142" s="11">
        <v>89000000</v>
      </c>
      <c r="M142" s="11">
        <v>125000000</v>
      </c>
      <c r="N142" s="11">
        <v>189000000</v>
      </c>
      <c r="O142" s="11">
        <v>309440559</v>
      </c>
      <c r="P142" s="11">
        <v>121000000</v>
      </c>
      <c r="Q142" s="11">
        <v>365200000</v>
      </c>
      <c r="R142" s="11">
        <v>33800000</v>
      </c>
      <c r="S142" s="11">
        <v>213202094</v>
      </c>
      <c r="T142" s="11" t="s">
        <v>422</v>
      </c>
      <c r="U142" s="11" t="s">
        <v>422</v>
      </c>
      <c r="V142" s="11" t="s">
        <v>422</v>
      </c>
      <c r="W142" s="11">
        <v>182426928.85800001</v>
      </c>
      <c r="X142" s="11">
        <v>277376623.745</v>
      </c>
      <c r="Y142" s="12"/>
      <c r="Z142" s="9"/>
    </row>
    <row r="143" spans="1:26" x14ac:dyDescent="0.3">
      <c r="A143" s="2" t="s">
        <v>405</v>
      </c>
      <c r="B143" s="10" t="s">
        <v>320</v>
      </c>
      <c r="C143" s="10">
        <v>0</v>
      </c>
      <c r="D143" s="10" t="s">
        <v>417</v>
      </c>
      <c r="E143" s="10" t="s">
        <v>376</v>
      </c>
      <c r="F143" s="11">
        <v>354388</v>
      </c>
      <c r="G143" s="11">
        <v>438105</v>
      </c>
      <c r="H143" s="11">
        <v>391367</v>
      </c>
      <c r="I143" s="11">
        <v>588740</v>
      </c>
      <c r="J143" s="11">
        <v>616364</v>
      </c>
      <c r="K143" s="11">
        <v>940577</v>
      </c>
      <c r="L143" s="11">
        <v>967891</v>
      </c>
      <c r="M143" s="11">
        <v>940746</v>
      </c>
      <c r="N143" s="11">
        <v>1806957</v>
      </c>
      <c r="O143" s="11">
        <v>1096699</v>
      </c>
      <c r="P143" s="11">
        <v>926361</v>
      </c>
      <c r="Q143" s="11">
        <v>1153899</v>
      </c>
      <c r="R143" s="11">
        <v>969187</v>
      </c>
      <c r="S143" s="11">
        <v>1386115</v>
      </c>
      <c r="T143" s="11" t="s">
        <v>422</v>
      </c>
      <c r="U143" s="11">
        <v>780914</v>
      </c>
      <c r="V143" s="11">
        <v>2196188.798</v>
      </c>
      <c r="W143" s="11">
        <v>2393330.7919999999</v>
      </c>
      <c r="X143" s="11">
        <v>2045769.1359999999</v>
      </c>
      <c r="Y143" s="12"/>
      <c r="Z143" s="6"/>
    </row>
    <row r="144" spans="1:26" x14ac:dyDescent="0.3">
      <c r="A144" s="2" t="s">
        <v>130</v>
      </c>
      <c r="B144" s="10" t="s">
        <v>321</v>
      </c>
      <c r="C144" s="10">
        <v>0</v>
      </c>
      <c r="D144" s="10" t="s">
        <v>417</v>
      </c>
      <c r="E144" s="10" t="s">
        <v>374</v>
      </c>
      <c r="F144" s="11" t="s">
        <v>422</v>
      </c>
      <c r="G144" s="11">
        <v>7792314</v>
      </c>
      <c r="H144" s="11">
        <v>8733971</v>
      </c>
      <c r="I144" s="11">
        <v>13117765</v>
      </c>
      <c r="J144" s="11">
        <v>22656471</v>
      </c>
      <c r="K144" s="11">
        <v>22961299</v>
      </c>
      <c r="L144" s="11">
        <v>21625050</v>
      </c>
      <c r="M144" s="11">
        <v>14122948</v>
      </c>
      <c r="N144" s="11">
        <v>14120821</v>
      </c>
      <c r="O144" s="11">
        <v>15437324</v>
      </c>
      <c r="P144" s="11">
        <v>15047623</v>
      </c>
      <c r="Q144" s="11">
        <v>24880746</v>
      </c>
      <c r="R144" s="11">
        <v>36797788</v>
      </c>
      <c r="S144" s="11">
        <v>62234015</v>
      </c>
      <c r="T144" s="11">
        <v>78108531</v>
      </c>
      <c r="U144" s="11">
        <v>50074636</v>
      </c>
      <c r="V144" s="11">
        <v>64668923.869999997</v>
      </c>
      <c r="W144" s="11">
        <v>46365624.372000001</v>
      </c>
      <c r="X144" s="11">
        <v>31535173.739</v>
      </c>
      <c r="Y144" s="12"/>
      <c r="Z144" s="9"/>
    </row>
    <row r="145" spans="1:26" x14ac:dyDescent="0.3">
      <c r="A145" s="2" t="s">
        <v>411</v>
      </c>
      <c r="B145" s="10" t="s">
        <v>322</v>
      </c>
      <c r="C145" s="10">
        <v>0</v>
      </c>
      <c r="D145" s="10" t="s">
        <v>417</v>
      </c>
      <c r="E145" s="10" t="s">
        <v>374</v>
      </c>
      <c r="F145" s="11" t="s">
        <v>422</v>
      </c>
      <c r="G145" s="11" t="s">
        <v>422</v>
      </c>
      <c r="H145" s="11" t="s">
        <v>422</v>
      </c>
      <c r="I145" s="11" t="s">
        <v>422</v>
      </c>
      <c r="J145" s="11">
        <v>5642800000</v>
      </c>
      <c r="K145" s="11">
        <v>5642800000</v>
      </c>
      <c r="L145" s="11">
        <v>5642800000</v>
      </c>
      <c r="M145" s="11">
        <v>191600125</v>
      </c>
      <c r="N145" s="11">
        <v>265254685</v>
      </c>
      <c r="O145" s="11">
        <v>168303153</v>
      </c>
      <c r="P145" s="11">
        <v>157301517</v>
      </c>
      <c r="Q145" s="11">
        <v>222855258</v>
      </c>
      <c r="R145" s="11">
        <v>253270342</v>
      </c>
      <c r="S145" s="11">
        <v>355936433</v>
      </c>
      <c r="T145" s="11">
        <v>369496223</v>
      </c>
      <c r="U145" s="11">
        <v>330224880</v>
      </c>
      <c r="V145" s="11">
        <v>523529452.87599999</v>
      </c>
      <c r="W145" s="11">
        <v>266572992.352</v>
      </c>
      <c r="X145" s="11">
        <v>3758264.7340000002</v>
      </c>
      <c r="Y145" s="12"/>
      <c r="Z145" s="9"/>
    </row>
    <row r="146" spans="1:26" x14ac:dyDescent="0.3">
      <c r="A146" s="2" t="s">
        <v>131</v>
      </c>
      <c r="B146" s="10" t="s">
        <v>323</v>
      </c>
      <c r="C146" s="10" t="s">
        <v>424</v>
      </c>
      <c r="D146" s="10" t="s">
        <v>418</v>
      </c>
      <c r="E146" s="10" t="s">
        <v>385</v>
      </c>
      <c r="F146" s="11">
        <v>1446840</v>
      </c>
      <c r="G146" s="11">
        <v>1116476</v>
      </c>
      <c r="H146" s="11">
        <v>1450020</v>
      </c>
      <c r="I146" s="11">
        <v>1452015</v>
      </c>
      <c r="J146" s="11">
        <v>1414817</v>
      </c>
      <c r="K146" s="11">
        <v>1313568</v>
      </c>
      <c r="L146" s="11">
        <v>1584336</v>
      </c>
      <c r="M146" s="11">
        <v>1800198</v>
      </c>
      <c r="N146" s="11">
        <v>1987515</v>
      </c>
      <c r="O146" s="11">
        <v>1970392</v>
      </c>
      <c r="P146" s="11">
        <v>1339533</v>
      </c>
      <c r="Q146" s="11">
        <v>1574355</v>
      </c>
      <c r="R146" s="11">
        <v>1175797</v>
      </c>
      <c r="S146" s="11">
        <v>1294554</v>
      </c>
      <c r="T146" s="11">
        <v>1591643</v>
      </c>
      <c r="U146" s="11">
        <v>1623293</v>
      </c>
      <c r="V146" s="11">
        <v>1038972</v>
      </c>
      <c r="W146" s="11">
        <v>1786310.18</v>
      </c>
      <c r="X146" s="11">
        <v>2996465</v>
      </c>
      <c r="Y146" s="12"/>
      <c r="Z146" s="9"/>
    </row>
    <row r="147" spans="1:26" x14ac:dyDescent="0.3">
      <c r="A147" s="2" t="s">
        <v>132</v>
      </c>
      <c r="B147" s="10" t="s">
        <v>324</v>
      </c>
      <c r="C147" s="10">
        <v>0</v>
      </c>
      <c r="D147" s="10" t="s">
        <v>419</v>
      </c>
      <c r="E147" s="10" t="s">
        <v>374</v>
      </c>
      <c r="F147" s="11" t="s">
        <v>422</v>
      </c>
      <c r="G147" s="11" t="s">
        <v>422</v>
      </c>
      <c r="H147" s="11">
        <v>20083</v>
      </c>
      <c r="I147" s="11">
        <v>18883</v>
      </c>
      <c r="J147" s="11">
        <v>27392</v>
      </c>
      <c r="K147" s="11">
        <v>21370</v>
      </c>
      <c r="L147" s="11">
        <v>20962</v>
      </c>
      <c r="M147" s="11">
        <v>28875</v>
      </c>
      <c r="N147" s="11">
        <v>23675</v>
      </c>
      <c r="O147" s="11">
        <v>6082</v>
      </c>
      <c r="P147" s="11">
        <v>30000</v>
      </c>
      <c r="Q147" s="11">
        <v>30382</v>
      </c>
      <c r="R147" s="11" t="s">
        <v>422</v>
      </c>
      <c r="S147" s="11" t="s">
        <v>422</v>
      </c>
      <c r="T147" s="11" t="s">
        <v>422</v>
      </c>
      <c r="U147" s="11" t="s">
        <v>422</v>
      </c>
      <c r="V147" s="11" t="s">
        <v>422</v>
      </c>
      <c r="W147" s="11" t="s">
        <v>422</v>
      </c>
      <c r="X147" s="11" t="s">
        <v>422</v>
      </c>
      <c r="Y147" s="12"/>
      <c r="Z147" s="9"/>
    </row>
    <row r="148" spans="1:26" x14ac:dyDescent="0.3">
      <c r="A148" s="2" t="s">
        <v>133</v>
      </c>
      <c r="B148" s="10" t="s">
        <v>325</v>
      </c>
      <c r="C148" s="10">
        <v>0</v>
      </c>
      <c r="D148" s="10" t="s">
        <v>419</v>
      </c>
      <c r="E148" s="10" t="s">
        <v>378</v>
      </c>
      <c r="F148" s="11" t="s">
        <v>422</v>
      </c>
      <c r="G148" s="11">
        <v>96000</v>
      </c>
      <c r="H148" s="11">
        <v>96000</v>
      </c>
      <c r="I148" s="11">
        <v>92000</v>
      </c>
      <c r="J148" s="11">
        <v>67434</v>
      </c>
      <c r="K148" s="11">
        <v>55616</v>
      </c>
      <c r="L148" s="11">
        <v>63356</v>
      </c>
      <c r="M148" s="11">
        <v>71096</v>
      </c>
      <c r="N148" s="11">
        <v>38221</v>
      </c>
      <c r="O148" s="11">
        <v>72022</v>
      </c>
      <c r="P148" s="11">
        <v>80638</v>
      </c>
      <c r="Q148" s="11">
        <v>70870</v>
      </c>
      <c r="R148" s="11">
        <v>80035</v>
      </c>
      <c r="S148" s="11">
        <v>187291.5</v>
      </c>
      <c r="T148" s="11">
        <v>189715</v>
      </c>
      <c r="U148" s="11">
        <v>244554</v>
      </c>
      <c r="V148" s="11">
        <v>299394.17</v>
      </c>
      <c r="W148" s="11">
        <v>97872.45</v>
      </c>
      <c r="X148" s="11">
        <v>40143.620000000003</v>
      </c>
      <c r="Y148" s="12"/>
      <c r="Z148" s="6"/>
    </row>
    <row r="149" spans="1:26" x14ac:dyDescent="0.3">
      <c r="A149" s="2" t="s">
        <v>134</v>
      </c>
      <c r="B149" s="10" t="s">
        <v>326</v>
      </c>
      <c r="C149" s="10">
        <v>0</v>
      </c>
      <c r="D149" s="10" t="s">
        <v>419</v>
      </c>
      <c r="E149" s="10" t="s">
        <v>378</v>
      </c>
      <c r="F149" s="11" t="s">
        <v>422</v>
      </c>
      <c r="G149" s="11">
        <v>26784</v>
      </c>
      <c r="H149" s="11">
        <v>49236</v>
      </c>
      <c r="I149" s="11">
        <v>78036</v>
      </c>
      <c r="J149" s="11">
        <v>43761</v>
      </c>
      <c r="K149" s="11">
        <v>27894</v>
      </c>
      <c r="L149" s="11">
        <v>39627</v>
      </c>
      <c r="M149" s="11">
        <v>43524</v>
      </c>
      <c r="N149" s="11">
        <v>64922</v>
      </c>
      <c r="O149" s="11">
        <v>50730</v>
      </c>
      <c r="P149" s="11">
        <v>60700</v>
      </c>
      <c r="Q149" s="11">
        <v>50000</v>
      </c>
      <c r="R149" s="11">
        <v>63725</v>
      </c>
      <c r="S149" s="11" t="s">
        <v>422</v>
      </c>
      <c r="T149" s="11">
        <v>247315</v>
      </c>
      <c r="U149" s="11" t="s">
        <v>422</v>
      </c>
      <c r="V149" s="11" t="s">
        <v>422</v>
      </c>
      <c r="W149" s="11" t="s">
        <v>422</v>
      </c>
      <c r="X149" s="11" t="s">
        <v>422</v>
      </c>
      <c r="Y149" s="12"/>
      <c r="Z149" s="6"/>
    </row>
    <row r="150" spans="1:26" x14ac:dyDescent="0.3">
      <c r="A150" s="2" t="s">
        <v>135</v>
      </c>
      <c r="B150" s="10" t="s">
        <v>327</v>
      </c>
      <c r="C150" s="10">
        <v>0</v>
      </c>
      <c r="D150" s="10" t="s">
        <v>420</v>
      </c>
      <c r="E150" s="10" t="s">
        <v>378</v>
      </c>
      <c r="F150" s="11">
        <v>38000</v>
      </c>
      <c r="G150" s="11">
        <v>30769</v>
      </c>
      <c r="H150" s="11">
        <v>23593</v>
      </c>
      <c r="I150" s="11">
        <v>161476</v>
      </c>
      <c r="J150" s="11">
        <v>152174</v>
      </c>
      <c r="K150" s="11">
        <v>151087</v>
      </c>
      <c r="L150" s="11">
        <v>150000</v>
      </c>
      <c r="M150" s="11" t="s">
        <v>422</v>
      </c>
      <c r="N150" s="11" t="s">
        <v>422</v>
      </c>
      <c r="O150" s="11" t="s">
        <v>422</v>
      </c>
      <c r="P150" s="11" t="s">
        <v>422</v>
      </c>
      <c r="Q150" s="11">
        <v>126468</v>
      </c>
      <c r="R150" s="11" t="s">
        <v>422</v>
      </c>
      <c r="S150" s="11" t="s">
        <v>422</v>
      </c>
      <c r="T150" s="11" t="s">
        <v>422</v>
      </c>
      <c r="U150" s="11" t="s">
        <v>422</v>
      </c>
      <c r="V150" s="11">
        <v>94980</v>
      </c>
      <c r="W150" s="11">
        <v>425248.57</v>
      </c>
      <c r="X150" s="11">
        <v>241938</v>
      </c>
      <c r="Y150" s="12"/>
      <c r="Z150" s="6"/>
    </row>
    <row r="151" spans="1:26" x14ac:dyDescent="0.3">
      <c r="A151" s="2" t="s">
        <v>136</v>
      </c>
      <c r="B151" s="10" t="s">
        <v>328</v>
      </c>
      <c r="C151" s="10">
        <v>0</v>
      </c>
      <c r="D151" s="10" t="s">
        <v>417</v>
      </c>
      <c r="E151" s="10" t="s">
        <v>374</v>
      </c>
      <c r="F151" s="11" t="s">
        <v>422</v>
      </c>
      <c r="G151" s="11" t="s">
        <v>422</v>
      </c>
      <c r="H151" s="11" t="s">
        <v>422</v>
      </c>
      <c r="I151" s="11" t="s">
        <v>422</v>
      </c>
      <c r="J151" s="11" t="s">
        <v>422</v>
      </c>
      <c r="K151" s="11" t="s">
        <v>422</v>
      </c>
      <c r="L151" s="11" t="s">
        <v>422</v>
      </c>
      <c r="M151" s="11" t="s">
        <v>422</v>
      </c>
      <c r="N151" s="11" t="s">
        <v>422</v>
      </c>
      <c r="O151" s="11" t="s">
        <v>422</v>
      </c>
      <c r="P151" s="11" t="s">
        <v>422</v>
      </c>
      <c r="Q151" s="11">
        <v>242389</v>
      </c>
      <c r="R151" s="11">
        <v>217109</v>
      </c>
      <c r="S151" s="11">
        <v>263963</v>
      </c>
      <c r="T151" s="11">
        <v>256070</v>
      </c>
      <c r="U151" s="11">
        <v>237670</v>
      </c>
      <c r="V151" s="11">
        <v>222352.038</v>
      </c>
      <c r="W151" s="11">
        <v>454737.16100000002</v>
      </c>
      <c r="X151" s="11">
        <v>448720.32199999999</v>
      </c>
      <c r="Y151" s="12"/>
      <c r="Z151" s="9"/>
    </row>
    <row r="152" spans="1:26" x14ac:dyDescent="0.3">
      <c r="A152" s="2" t="s">
        <v>137</v>
      </c>
      <c r="B152" s="10" t="s">
        <v>329</v>
      </c>
      <c r="C152" s="10" t="s">
        <v>424</v>
      </c>
      <c r="D152" s="10" t="s">
        <v>418</v>
      </c>
      <c r="E152" s="10" t="s">
        <v>384</v>
      </c>
      <c r="F152" s="11">
        <v>0</v>
      </c>
      <c r="G152" s="11">
        <v>17557</v>
      </c>
      <c r="H152" s="11">
        <v>17558</v>
      </c>
      <c r="I152" s="11">
        <v>18000</v>
      </c>
      <c r="J152" s="11">
        <v>4432</v>
      </c>
      <c r="K152" s="11">
        <v>10249</v>
      </c>
      <c r="L152" s="11">
        <v>16652</v>
      </c>
      <c r="M152" s="11">
        <v>10500</v>
      </c>
      <c r="N152" s="11">
        <v>14468</v>
      </c>
      <c r="O152" s="11">
        <v>14575</v>
      </c>
      <c r="P152" s="11">
        <v>23830</v>
      </c>
      <c r="Q152" s="11">
        <v>29744</v>
      </c>
      <c r="R152" s="11">
        <v>24945</v>
      </c>
      <c r="S152" s="11">
        <v>34581</v>
      </c>
      <c r="T152" s="11">
        <v>35311</v>
      </c>
      <c r="U152" s="11">
        <v>36040</v>
      </c>
      <c r="V152" s="11">
        <v>39347</v>
      </c>
      <c r="W152" s="11">
        <v>36350</v>
      </c>
      <c r="X152" s="11">
        <v>33370</v>
      </c>
      <c r="Y152" s="12"/>
      <c r="Z152" s="6"/>
    </row>
    <row r="153" spans="1:26" x14ac:dyDescent="0.3">
      <c r="A153" s="2" t="s">
        <v>138</v>
      </c>
      <c r="B153" s="10" t="s">
        <v>330</v>
      </c>
      <c r="C153" s="10">
        <v>0</v>
      </c>
      <c r="D153" s="10" t="s">
        <v>416</v>
      </c>
      <c r="E153" s="10" t="s">
        <v>374</v>
      </c>
      <c r="F153" s="11" t="s">
        <v>422</v>
      </c>
      <c r="G153" s="11" t="s">
        <v>422</v>
      </c>
      <c r="H153" s="11" t="s">
        <v>422</v>
      </c>
      <c r="I153" s="11" t="s">
        <v>422</v>
      </c>
      <c r="J153" s="11" t="s">
        <v>422</v>
      </c>
      <c r="K153" s="11" t="s">
        <v>422</v>
      </c>
      <c r="L153" s="11">
        <v>213333333</v>
      </c>
      <c r="M153" s="11" t="s">
        <v>422</v>
      </c>
      <c r="N153" s="11" t="s">
        <v>422</v>
      </c>
      <c r="O153" s="11" t="s">
        <v>422</v>
      </c>
      <c r="P153" s="11" t="s">
        <v>422</v>
      </c>
      <c r="Q153" s="11">
        <v>213333333</v>
      </c>
      <c r="R153" s="11">
        <v>213333333</v>
      </c>
      <c r="S153" s="11">
        <v>306666667</v>
      </c>
      <c r="T153" s="11">
        <v>306666667</v>
      </c>
      <c r="U153" s="11">
        <v>213333333</v>
      </c>
      <c r="V153" s="11">
        <v>213333333.30000001</v>
      </c>
      <c r="W153" s="11">
        <v>248000000</v>
      </c>
      <c r="X153" s="11">
        <v>248000000</v>
      </c>
      <c r="Y153" s="12"/>
      <c r="Z153" s="9"/>
    </row>
    <row r="154" spans="1:26" x14ac:dyDescent="0.3">
      <c r="A154" s="2" t="s">
        <v>139</v>
      </c>
      <c r="B154" s="10" t="s">
        <v>331</v>
      </c>
      <c r="C154" s="10" t="s">
        <v>424</v>
      </c>
      <c r="D154" s="10" t="s">
        <v>418</v>
      </c>
      <c r="E154" s="10" t="s">
        <v>379</v>
      </c>
      <c r="F154" s="11">
        <v>1614025</v>
      </c>
      <c r="G154" s="11">
        <v>1550301</v>
      </c>
      <c r="H154" s="11">
        <v>1547415</v>
      </c>
      <c r="I154" s="11">
        <v>1453271</v>
      </c>
      <c r="J154" s="11">
        <v>1817166</v>
      </c>
      <c r="K154" s="11">
        <v>1801356</v>
      </c>
      <c r="L154" s="11">
        <v>1018136</v>
      </c>
      <c r="M154" s="11">
        <v>2012336</v>
      </c>
      <c r="N154" s="11">
        <v>2216761</v>
      </c>
      <c r="O154" s="11">
        <v>1954000</v>
      </c>
      <c r="P154" s="11">
        <v>1854949</v>
      </c>
      <c r="Q154" s="11">
        <v>2021879</v>
      </c>
      <c r="R154" s="11">
        <v>3606713</v>
      </c>
      <c r="S154" s="11">
        <v>3913326</v>
      </c>
      <c r="T154" s="11">
        <v>6481251</v>
      </c>
      <c r="U154" s="11">
        <v>3090253</v>
      </c>
      <c r="V154" s="11">
        <v>3990434</v>
      </c>
      <c r="W154" s="11">
        <v>9116845</v>
      </c>
      <c r="X154" s="11">
        <v>3728609</v>
      </c>
      <c r="Y154" s="12"/>
      <c r="Z154" s="6"/>
    </row>
    <row r="155" spans="1:26" x14ac:dyDescent="0.3">
      <c r="A155" s="2" t="s">
        <v>140</v>
      </c>
      <c r="B155" s="10" t="s">
        <v>332</v>
      </c>
      <c r="C155" s="10">
        <v>0</v>
      </c>
      <c r="D155" s="10" t="s">
        <v>417</v>
      </c>
      <c r="E155" s="10" t="s">
        <v>374</v>
      </c>
      <c r="F155" s="11" t="s">
        <v>422</v>
      </c>
      <c r="G155" s="11" t="s">
        <v>422</v>
      </c>
      <c r="H155" s="11" t="s">
        <v>422</v>
      </c>
      <c r="I155" s="11" t="s">
        <v>422</v>
      </c>
      <c r="J155" s="11" t="s">
        <v>422</v>
      </c>
      <c r="K155" s="11" t="s">
        <v>422</v>
      </c>
      <c r="L155" s="11" t="s">
        <v>422</v>
      </c>
      <c r="M155" s="11" t="s">
        <v>422</v>
      </c>
      <c r="N155" s="11" t="s">
        <v>422</v>
      </c>
      <c r="O155" s="11" t="s">
        <v>422</v>
      </c>
      <c r="P155" s="11" t="s">
        <v>422</v>
      </c>
      <c r="Q155" s="11" t="s">
        <v>422</v>
      </c>
      <c r="R155" s="11" t="s">
        <v>422</v>
      </c>
      <c r="S155" s="11">
        <v>13861239</v>
      </c>
      <c r="T155" s="11">
        <v>22750400.263</v>
      </c>
      <c r="U155" s="11">
        <v>22836399.473000001</v>
      </c>
      <c r="V155" s="11">
        <v>16270835.249</v>
      </c>
      <c r="W155" s="11">
        <v>18114317.897</v>
      </c>
      <c r="X155" s="11">
        <v>16580960.051000001</v>
      </c>
      <c r="Y155" s="12"/>
      <c r="Z155" s="6"/>
    </row>
    <row r="156" spans="1:26" x14ac:dyDescent="0.3">
      <c r="A156" s="2" t="s">
        <v>141</v>
      </c>
      <c r="B156" s="10" t="s">
        <v>333</v>
      </c>
      <c r="C156" s="10">
        <v>0</v>
      </c>
      <c r="D156" s="10" t="s">
        <v>418</v>
      </c>
      <c r="E156" s="10" t="s">
        <v>374</v>
      </c>
      <c r="F156" s="11">
        <v>40322.5</v>
      </c>
      <c r="G156" s="11">
        <v>31250</v>
      </c>
      <c r="H156" s="11" t="s">
        <v>422</v>
      </c>
      <c r="I156" s="11">
        <v>60000</v>
      </c>
      <c r="J156" s="11">
        <v>47781</v>
      </c>
      <c r="K156" s="11">
        <v>31397</v>
      </c>
      <c r="L156" s="11">
        <v>75971</v>
      </c>
      <c r="M156" s="11">
        <v>149405</v>
      </c>
      <c r="N156" s="11">
        <v>266310</v>
      </c>
      <c r="O156" s="11">
        <v>78841</v>
      </c>
      <c r="P156" s="11">
        <v>40304</v>
      </c>
      <c r="Q156" s="11">
        <v>308187</v>
      </c>
      <c r="R156" s="11">
        <v>119859</v>
      </c>
      <c r="S156" s="11">
        <v>268321</v>
      </c>
      <c r="T156" s="11">
        <v>368519</v>
      </c>
      <c r="U156" s="11">
        <v>510975</v>
      </c>
      <c r="V156" s="11">
        <v>402943</v>
      </c>
      <c r="W156" s="11">
        <v>512716.55</v>
      </c>
      <c r="X156" s="11">
        <v>566186.28399999999</v>
      </c>
      <c r="Y156" s="12"/>
      <c r="Z156" s="9"/>
    </row>
    <row r="157" spans="1:26" x14ac:dyDescent="0.3">
      <c r="A157" s="2" t="s">
        <v>142</v>
      </c>
      <c r="B157" s="10" t="s">
        <v>334</v>
      </c>
      <c r="C157" s="10" t="s">
        <v>424</v>
      </c>
      <c r="D157" s="10" t="s">
        <v>418</v>
      </c>
      <c r="E157" s="10" t="s">
        <v>385</v>
      </c>
      <c r="F157" s="11">
        <v>0</v>
      </c>
      <c r="G157" s="11">
        <v>0</v>
      </c>
      <c r="H157" s="11">
        <v>56000</v>
      </c>
      <c r="I157" s="11">
        <v>55000</v>
      </c>
      <c r="J157" s="11" t="s">
        <v>422</v>
      </c>
      <c r="K157" s="11">
        <v>264000</v>
      </c>
      <c r="L157" s="11">
        <v>343000</v>
      </c>
      <c r="M157" s="11">
        <v>322000</v>
      </c>
      <c r="N157" s="11">
        <v>360000</v>
      </c>
      <c r="O157" s="11">
        <v>0</v>
      </c>
      <c r="P157" s="11">
        <v>430985</v>
      </c>
      <c r="Q157" s="11">
        <v>372451</v>
      </c>
      <c r="R157" s="11">
        <v>562500</v>
      </c>
      <c r="S157" s="11">
        <v>632000</v>
      </c>
      <c r="T157" s="11">
        <v>235000</v>
      </c>
      <c r="U157" s="11">
        <v>392626</v>
      </c>
      <c r="V157" s="11">
        <v>550252</v>
      </c>
      <c r="W157" s="11">
        <v>1000000</v>
      </c>
      <c r="X157" s="11">
        <v>2155752</v>
      </c>
      <c r="Y157" s="12"/>
      <c r="Z157" s="9"/>
    </row>
    <row r="158" spans="1:26" x14ac:dyDescent="0.3">
      <c r="A158" s="2" t="s">
        <v>143</v>
      </c>
      <c r="B158" s="10" t="s">
        <v>335</v>
      </c>
      <c r="C158" s="10">
        <v>0</v>
      </c>
      <c r="D158" s="10" t="s">
        <v>420</v>
      </c>
      <c r="E158" s="10" t="s">
        <v>374</v>
      </c>
      <c r="F158" s="11">
        <v>1195796</v>
      </c>
      <c r="G158" s="11">
        <v>1481408</v>
      </c>
      <c r="H158" s="11">
        <v>1767034</v>
      </c>
      <c r="I158" s="11">
        <v>1540048</v>
      </c>
      <c r="J158" s="11">
        <v>1173444</v>
      </c>
      <c r="K158" s="11" t="s">
        <v>422</v>
      </c>
      <c r="L158" s="11">
        <v>1360354</v>
      </c>
      <c r="M158" s="11" t="s">
        <v>422</v>
      </c>
      <c r="N158" s="11">
        <v>6819970</v>
      </c>
      <c r="O158" s="11">
        <v>6827479</v>
      </c>
      <c r="P158" s="11" t="s">
        <v>422</v>
      </c>
      <c r="Q158" s="11">
        <v>7270463</v>
      </c>
      <c r="R158" s="11">
        <v>8896533</v>
      </c>
      <c r="S158" s="11" t="s">
        <v>422</v>
      </c>
      <c r="T158" s="11" t="s">
        <v>422</v>
      </c>
      <c r="U158" s="11" t="s">
        <v>422</v>
      </c>
      <c r="V158" s="11" t="s">
        <v>422</v>
      </c>
      <c r="W158" s="11" t="s">
        <v>422</v>
      </c>
      <c r="X158" s="11">
        <v>79376821.682999998</v>
      </c>
      <c r="Y158" s="12"/>
      <c r="Z158" s="9"/>
    </row>
    <row r="159" spans="1:26" x14ac:dyDescent="0.3">
      <c r="A159" s="2" t="s">
        <v>144</v>
      </c>
      <c r="B159" s="10" t="s">
        <v>336</v>
      </c>
      <c r="C159" s="10">
        <v>0</v>
      </c>
      <c r="D159" s="10" t="s">
        <v>417</v>
      </c>
      <c r="E159" s="10" t="s">
        <v>374</v>
      </c>
      <c r="F159" s="11" t="s">
        <v>422</v>
      </c>
      <c r="G159" s="11">
        <v>14173294</v>
      </c>
      <c r="H159" s="11">
        <v>14821112</v>
      </c>
      <c r="I159" s="11">
        <v>22262218</v>
      </c>
      <c r="J159" s="11">
        <v>26372972</v>
      </c>
      <c r="K159" s="11">
        <v>20658633</v>
      </c>
      <c r="L159" s="11">
        <v>19137932</v>
      </c>
      <c r="M159" s="11">
        <v>19359970</v>
      </c>
      <c r="N159" s="11">
        <v>21589654</v>
      </c>
      <c r="O159" s="11">
        <v>17739527</v>
      </c>
      <c r="P159" s="11">
        <v>18172151</v>
      </c>
      <c r="Q159" s="11">
        <v>18286290</v>
      </c>
      <c r="R159" s="11">
        <v>19455892</v>
      </c>
      <c r="S159" s="11">
        <v>19873754</v>
      </c>
      <c r="T159" s="11">
        <v>20608246</v>
      </c>
      <c r="U159" s="11">
        <v>21342738</v>
      </c>
      <c r="V159" s="11">
        <v>19082418.23</v>
      </c>
      <c r="W159" s="11">
        <v>19330828.647</v>
      </c>
      <c r="X159" s="11">
        <v>24526729.526999999</v>
      </c>
      <c r="Y159" s="12"/>
      <c r="Z159" s="9"/>
    </row>
    <row r="160" spans="1:26" x14ac:dyDescent="0.3">
      <c r="A160" s="2" t="s">
        <v>145</v>
      </c>
      <c r="B160" s="10" t="s">
        <v>337</v>
      </c>
      <c r="C160" s="10">
        <v>0</v>
      </c>
      <c r="D160" s="10" t="s">
        <v>417</v>
      </c>
      <c r="E160" s="10" t="s">
        <v>374</v>
      </c>
      <c r="F160" s="11">
        <v>5022602</v>
      </c>
      <c r="G160" s="11">
        <v>7264254</v>
      </c>
      <c r="H160" s="11">
        <v>7794118</v>
      </c>
      <c r="I160" s="11">
        <v>8318239</v>
      </c>
      <c r="J160" s="11">
        <v>6864855</v>
      </c>
      <c r="K160" s="11">
        <v>6759636</v>
      </c>
      <c r="L160" s="11">
        <v>5185165</v>
      </c>
      <c r="M160" s="11">
        <v>5062465</v>
      </c>
      <c r="N160" s="11">
        <v>2371466</v>
      </c>
      <c r="O160" s="11">
        <v>2214191</v>
      </c>
      <c r="P160" s="11">
        <v>3664000</v>
      </c>
      <c r="Q160" s="11">
        <v>5311362.6730000004</v>
      </c>
      <c r="R160" s="11">
        <v>6762485.102</v>
      </c>
      <c r="S160" s="11">
        <v>7128815.8899999997</v>
      </c>
      <c r="T160" s="11">
        <v>9137573.2239999995</v>
      </c>
      <c r="U160" s="11">
        <v>8758479.9690000005</v>
      </c>
      <c r="V160" s="11">
        <v>7108100.0820000004</v>
      </c>
      <c r="W160" s="11">
        <v>8626188.0439999998</v>
      </c>
      <c r="X160" s="11">
        <v>10931948.939999999</v>
      </c>
      <c r="Y160" s="12"/>
      <c r="Z160" s="9"/>
    </row>
    <row r="161" spans="1:26" x14ac:dyDescent="0.3">
      <c r="A161" s="2" t="s">
        <v>146</v>
      </c>
      <c r="B161" s="10" t="s">
        <v>338</v>
      </c>
      <c r="C161" s="10" t="s">
        <v>424</v>
      </c>
      <c r="D161" s="10" t="s">
        <v>420</v>
      </c>
      <c r="E161" s="10" t="s">
        <v>379</v>
      </c>
      <c r="F161" s="11" t="s">
        <v>422</v>
      </c>
      <c r="G161" s="11" t="s">
        <v>422</v>
      </c>
      <c r="H161" s="11">
        <v>89092</v>
      </c>
      <c r="I161" s="11">
        <v>357792</v>
      </c>
      <c r="J161" s="11">
        <v>348104</v>
      </c>
      <c r="K161" s="11">
        <v>148264</v>
      </c>
      <c r="L161" s="11">
        <v>166979</v>
      </c>
      <c r="M161" s="11">
        <v>147508</v>
      </c>
      <c r="N161" s="11">
        <v>180438</v>
      </c>
      <c r="O161" s="11">
        <v>170173</v>
      </c>
      <c r="P161" s="11">
        <v>205725</v>
      </c>
      <c r="Q161" s="11">
        <v>228685</v>
      </c>
      <c r="R161" s="11">
        <v>302236</v>
      </c>
      <c r="S161" s="11">
        <v>311203</v>
      </c>
      <c r="T161" s="11">
        <v>320619</v>
      </c>
      <c r="U161" s="11">
        <v>330034</v>
      </c>
      <c r="V161" s="11">
        <v>398700</v>
      </c>
      <c r="W161" s="11">
        <v>452202.89</v>
      </c>
      <c r="X161" s="11">
        <v>410602.73</v>
      </c>
      <c r="Y161" s="12"/>
      <c r="Z161" s="6"/>
    </row>
    <row r="162" spans="1:26" x14ac:dyDescent="0.3">
      <c r="A162" s="2" t="s">
        <v>147</v>
      </c>
      <c r="B162" s="10" t="s">
        <v>339</v>
      </c>
      <c r="C162" s="10" t="s">
        <v>424</v>
      </c>
      <c r="D162" s="10" t="s">
        <v>416</v>
      </c>
      <c r="E162" s="10" t="s">
        <v>373</v>
      </c>
      <c r="F162" s="11">
        <v>0</v>
      </c>
      <c r="G162" s="11" t="s">
        <v>422</v>
      </c>
      <c r="H162" s="11" t="s">
        <v>422</v>
      </c>
      <c r="I162" s="11" t="s">
        <v>422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8855260</v>
      </c>
      <c r="P162" s="11" t="s">
        <v>422</v>
      </c>
      <c r="Q162" s="11" t="s">
        <v>422</v>
      </c>
      <c r="R162" s="11">
        <v>0</v>
      </c>
      <c r="S162" s="11">
        <v>0</v>
      </c>
      <c r="T162" s="11">
        <v>0</v>
      </c>
      <c r="U162" s="11" t="s">
        <v>422</v>
      </c>
      <c r="V162" s="11" t="s">
        <v>422</v>
      </c>
      <c r="W162" s="11" t="s">
        <v>422</v>
      </c>
      <c r="X162" s="11">
        <v>0</v>
      </c>
      <c r="Y162" s="12"/>
      <c r="Z162" s="9"/>
    </row>
    <row r="163" spans="1:26" x14ac:dyDescent="0.3">
      <c r="A163" s="2" t="s">
        <v>148</v>
      </c>
      <c r="B163" s="10" t="s">
        <v>340</v>
      </c>
      <c r="C163" s="10">
        <v>0</v>
      </c>
      <c r="D163" s="10" t="s">
        <v>418</v>
      </c>
      <c r="E163" s="10" t="s">
        <v>374</v>
      </c>
      <c r="F163" s="11" t="s">
        <v>422</v>
      </c>
      <c r="G163" s="11" t="s">
        <v>422</v>
      </c>
      <c r="H163" s="11" t="s">
        <v>422</v>
      </c>
      <c r="I163" s="11">
        <v>79455219</v>
      </c>
      <c r="J163" s="11">
        <v>142835153</v>
      </c>
      <c r="K163" s="11">
        <v>168400689</v>
      </c>
      <c r="L163" s="11">
        <v>123434696</v>
      </c>
      <c r="M163" s="11">
        <v>122117908</v>
      </c>
      <c r="N163" s="11">
        <v>136849397</v>
      </c>
      <c r="O163" s="11">
        <v>117572135</v>
      </c>
      <c r="P163" s="11">
        <v>167347850</v>
      </c>
      <c r="Q163" s="11">
        <v>109837885</v>
      </c>
      <c r="R163" s="11">
        <v>185692561</v>
      </c>
      <c r="S163" s="11">
        <v>163147837</v>
      </c>
      <c r="T163" s="11">
        <v>179408233</v>
      </c>
      <c r="U163" s="11">
        <v>195668628</v>
      </c>
      <c r="V163" s="11">
        <v>190751404.081</v>
      </c>
      <c r="W163" s="11">
        <v>180576194.801</v>
      </c>
      <c r="X163" s="11">
        <v>16547082.581</v>
      </c>
      <c r="Y163" s="12"/>
      <c r="Z163" s="6"/>
    </row>
    <row r="164" spans="1:26" x14ac:dyDescent="0.3">
      <c r="A164" s="2" t="s">
        <v>149</v>
      </c>
      <c r="B164" s="10" t="s">
        <v>341</v>
      </c>
      <c r="C164" s="10" t="s">
        <v>424</v>
      </c>
      <c r="D164" s="10" t="s">
        <v>418</v>
      </c>
      <c r="E164" s="10" t="s">
        <v>373</v>
      </c>
      <c r="F164" s="11" t="s">
        <v>422</v>
      </c>
      <c r="G164" s="11" t="s">
        <v>422</v>
      </c>
      <c r="H164" s="11" t="s">
        <v>422</v>
      </c>
      <c r="I164" s="11" t="s">
        <v>422</v>
      </c>
      <c r="J164" s="11" t="s">
        <v>422</v>
      </c>
      <c r="K164" s="11" t="s">
        <v>422</v>
      </c>
      <c r="L164" s="11" t="s">
        <v>422</v>
      </c>
      <c r="M164" s="11" t="s">
        <v>422</v>
      </c>
      <c r="N164" s="11">
        <v>265000</v>
      </c>
      <c r="O164" s="11">
        <v>400000</v>
      </c>
      <c r="P164" s="11">
        <v>252000</v>
      </c>
      <c r="Q164" s="11">
        <v>341000</v>
      </c>
      <c r="R164" s="11">
        <v>315750</v>
      </c>
      <c r="S164" s="11">
        <v>292400</v>
      </c>
      <c r="T164" s="11">
        <v>270750</v>
      </c>
      <c r="U164" s="11">
        <v>250700</v>
      </c>
      <c r="V164" s="11">
        <v>232150</v>
      </c>
      <c r="W164" s="11">
        <v>215000</v>
      </c>
      <c r="X164" s="11" t="s">
        <v>422</v>
      </c>
      <c r="Y164" s="12"/>
      <c r="Z164" s="9"/>
    </row>
    <row r="165" spans="1:26" x14ac:dyDescent="0.3">
      <c r="A165" s="2" t="s">
        <v>150</v>
      </c>
      <c r="B165" s="10" t="s">
        <v>342</v>
      </c>
      <c r="C165" s="10">
        <v>0</v>
      </c>
      <c r="D165" s="10" t="s">
        <v>417</v>
      </c>
      <c r="E165" s="10" t="s">
        <v>374</v>
      </c>
      <c r="F165" s="11" t="s">
        <v>422</v>
      </c>
      <c r="G165" s="11" t="s">
        <v>422</v>
      </c>
      <c r="H165" s="11" t="s">
        <v>422</v>
      </c>
      <c r="I165" s="11" t="s">
        <v>422</v>
      </c>
      <c r="J165" s="11" t="s">
        <v>422</v>
      </c>
      <c r="K165" s="11" t="s">
        <v>422</v>
      </c>
      <c r="L165" s="11" t="s">
        <v>422</v>
      </c>
      <c r="M165" s="11" t="s">
        <v>422</v>
      </c>
      <c r="N165" s="11" t="s">
        <v>422</v>
      </c>
      <c r="O165" s="11" t="s">
        <v>422</v>
      </c>
      <c r="P165" s="11" t="s">
        <v>422</v>
      </c>
      <c r="Q165" s="11" t="s">
        <v>422</v>
      </c>
      <c r="R165" s="11">
        <v>354286201.10900003</v>
      </c>
      <c r="S165" s="11">
        <v>315254989</v>
      </c>
      <c r="T165" s="11">
        <v>420787214</v>
      </c>
      <c r="U165" s="11">
        <v>526319438</v>
      </c>
      <c r="V165" s="11">
        <v>468608496</v>
      </c>
      <c r="W165" s="11">
        <v>479139024.03100002</v>
      </c>
      <c r="X165" s="11">
        <v>685534485.22800004</v>
      </c>
      <c r="Y165" s="12"/>
      <c r="Z165" s="9"/>
    </row>
    <row r="166" spans="1:26" x14ac:dyDescent="0.3">
      <c r="A166" s="2" t="s">
        <v>151</v>
      </c>
      <c r="B166" s="10" t="s">
        <v>343</v>
      </c>
      <c r="C166" s="10">
        <v>0</v>
      </c>
      <c r="D166" s="10" t="s">
        <v>421</v>
      </c>
      <c r="E166" s="10" t="s">
        <v>381</v>
      </c>
      <c r="F166" s="11">
        <v>1810416</v>
      </c>
      <c r="G166" s="11">
        <v>1553225</v>
      </c>
      <c r="H166" s="11">
        <v>4000000</v>
      </c>
      <c r="I166" s="11">
        <v>2000000</v>
      </c>
      <c r="J166" s="11">
        <v>4580000</v>
      </c>
      <c r="K166" s="11">
        <v>2040225</v>
      </c>
      <c r="L166" s="11">
        <v>1687500</v>
      </c>
      <c r="M166" s="11">
        <v>1961203</v>
      </c>
      <c r="N166" s="11">
        <v>4514300</v>
      </c>
      <c r="O166" s="11">
        <v>3166351</v>
      </c>
      <c r="P166" s="11">
        <v>3768925</v>
      </c>
      <c r="Q166" s="11">
        <v>4786625</v>
      </c>
      <c r="R166" s="11">
        <v>5000000</v>
      </c>
      <c r="S166" s="11">
        <v>5000000</v>
      </c>
      <c r="T166" s="11">
        <v>5500000</v>
      </c>
      <c r="U166" s="11">
        <v>4706784</v>
      </c>
      <c r="V166" s="11">
        <v>3049869</v>
      </c>
      <c r="W166" s="11">
        <v>2401284</v>
      </c>
      <c r="X166" s="11">
        <v>251700</v>
      </c>
      <c r="Y166" s="12"/>
      <c r="Z166" s="6"/>
    </row>
    <row r="167" spans="1:26" x14ac:dyDescent="0.3">
      <c r="A167" s="2" t="s">
        <v>412</v>
      </c>
      <c r="B167" s="10" t="s">
        <v>344</v>
      </c>
      <c r="C167" s="10" t="s">
        <v>424</v>
      </c>
      <c r="D167" s="10" t="s">
        <v>416</v>
      </c>
      <c r="E167" s="10" t="s">
        <v>373</v>
      </c>
      <c r="F167" s="11">
        <v>0</v>
      </c>
      <c r="G167" s="11">
        <v>0</v>
      </c>
      <c r="H167" s="11">
        <v>0</v>
      </c>
      <c r="I167" s="11">
        <v>425800</v>
      </c>
      <c r="J167" s="11">
        <v>890199</v>
      </c>
      <c r="K167" s="11">
        <v>876715</v>
      </c>
      <c r="L167" s="11">
        <v>1736110</v>
      </c>
      <c r="M167" s="11">
        <v>2593240</v>
      </c>
      <c r="N167" s="11">
        <v>2721000</v>
      </c>
      <c r="O167" s="11">
        <v>3793280</v>
      </c>
      <c r="P167" s="11">
        <v>4000000</v>
      </c>
      <c r="Q167" s="11">
        <v>2926634</v>
      </c>
      <c r="R167" s="11">
        <v>4142749</v>
      </c>
      <c r="S167" s="11">
        <v>5807412</v>
      </c>
      <c r="T167" s="11">
        <v>0</v>
      </c>
      <c r="U167" s="11" t="s">
        <v>422</v>
      </c>
      <c r="V167" s="11" t="s">
        <v>422</v>
      </c>
      <c r="W167" s="11" t="s">
        <v>422</v>
      </c>
      <c r="X167" s="11" t="s">
        <v>422</v>
      </c>
      <c r="Y167" s="12"/>
      <c r="Z167" s="9"/>
    </row>
    <row r="168" spans="1:26" x14ac:dyDescent="0.3">
      <c r="A168" s="2" t="s">
        <v>152</v>
      </c>
      <c r="B168" s="10" t="s">
        <v>345</v>
      </c>
      <c r="C168" s="10">
        <v>0</v>
      </c>
      <c r="D168" s="10" t="s">
        <v>419</v>
      </c>
      <c r="E168" s="10" t="s">
        <v>378</v>
      </c>
      <c r="F168" s="11">
        <v>83798</v>
      </c>
      <c r="G168" s="11">
        <v>181818</v>
      </c>
      <c r="H168" s="11">
        <v>338565</v>
      </c>
      <c r="I168" s="11">
        <v>615000</v>
      </c>
      <c r="J168" s="11">
        <v>600000</v>
      </c>
      <c r="K168" s="11">
        <v>600000</v>
      </c>
      <c r="L168" s="11">
        <v>254545</v>
      </c>
      <c r="M168" s="11">
        <v>1214006</v>
      </c>
      <c r="N168" s="11">
        <v>302192</v>
      </c>
      <c r="O168" s="11">
        <v>232250</v>
      </c>
      <c r="P168" s="11">
        <v>231563</v>
      </c>
      <c r="Q168" s="11">
        <v>296917</v>
      </c>
      <c r="R168" s="11">
        <v>255138</v>
      </c>
      <c r="S168" s="11">
        <v>213360</v>
      </c>
      <c r="T168" s="11">
        <v>171581</v>
      </c>
      <c r="U168" s="11">
        <v>129802</v>
      </c>
      <c r="V168" s="11">
        <v>219805.2</v>
      </c>
      <c r="W168" s="11">
        <v>317132.2</v>
      </c>
      <c r="X168" s="11">
        <v>297508.73</v>
      </c>
      <c r="Y168" s="12"/>
      <c r="Z168" s="6"/>
    </row>
    <row r="169" spans="1:26" x14ac:dyDescent="0.3">
      <c r="A169" s="2" t="s">
        <v>153</v>
      </c>
      <c r="B169" s="10" t="s">
        <v>346</v>
      </c>
      <c r="C169" s="10">
        <v>0</v>
      </c>
      <c r="D169" s="10" t="s">
        <v>417</v>
      </c>
      <c r="E169" s="10" t="s">
        <v>374</v>
      </c>
      <c r="F169" s="11" t="s">
        <v>422</v>
      </c>
      <c r="G169" s="11" t="s">
        <v>422</v>
      </c>
      <c r="H169" s="11" t="s">
        <v>422</v>
      </c>
      <c r="I169" s="11" t="s">
        <v>422</v>
      </c>
      <c r="J169" s="11" t="s">
        <v>422</v>
      </c>
      <c r="K169" s="11" t="s">
        <v>422</v>
      </c>
      <c r="L169" s="11" t="s">
        <v>422</v>
      </c>
      <c r="M169" s="11" t="s">
        <v>422</v>
      </c>
      <c r="N169" s="11" t="s">
        <v>422</v>
      </c>
      <c r="O169" s="11" t="s">
        <v>422</v>
      </c>
      <c r="P169" s="11" t="s">
        <v>422</v>
      </c>
      <c r="Q169" s="11" t="s">
        <v>422</v>
      </c>
      <c r="R169" s="11" t="s">
        <v>422</v>
      </c>
      <c r="S169" s="11" t="s">
        <v>422</v>
      </c>
      <c r="T169" s="11" t="s">
        <v>422</v>
      </c>
      <c r="U169" s="11" t="s">
        <v>422</v>
      </c>
      <c r="V169" s="11" t="s">
        <v>422</v>
      </c>
      <c r="W169" s="11" t="s">
        <v>422</v>
      </c>
      <c r="X169" s="11" t="s">
        <v>422</v>
      </c>
      <c r="Y169" s="12"/>
      <c r="Z169" s="9"/>
    </row>
    <row r="170" spans="1:26" x14ac:dyDescent="0.3">
      <c r="A170" s="2" t="s">
        <v>154</v>
      </c>
      <c r="B170" s="10" t="s">
        <v>347</v>
      </c>
      <c r="C170" s="10">
        <v>0</v>
      </c>
      <c r="D170" s="10" t="s">
        <v>417</v>
      </c>
      <c r="E170" s="10" t="s">
        <v>374</v>
      </c>
      <c r="F170" s="11" t="s">
        <v>422</v>
      </c>
      <c r="G170" s="11" t="s">
        <v>422</v>
      </c>
      <c r="H170" s="11" t="s">
        <v>422</v>
      </c>
      <c r="I170" s="11" t="s">
        <v>422</v>
      </c>
      <c r="J170" s="11" t="s">
        <v>422</v>
      </c>
      <c r="K170" s="11" t="s">
        <v>422</v>
      </c>
      <c r="L170" s="11" t="s">
        <v>422</v>
      </c>
      <c r="M170" s="11" t="s">
        <v>422</v>
      </c>
      <c r="N170" s="11">
        <v>0</v>
      </c>
      <c r="O170" s="11">
        <v>0</v>
      </c>
      <c r="P170" s="11" t="s">
        <v>422</v>
      </c>
      <c r="Q170" s="11" t="s">
        <v>422</v>
      </c>
      <c r="R170" s="11" t="s">
        <v>422</v>
      </c>
      <c r="S170" s="11" t="s">
        <v>422</v>
      </c>
      <c r="T170" s="11" t="s">
        <v>422</v>
      </c>
      <c r="U170" s="11">
        <v>0</v>
      </c>
      <c r="V170" s="11" t="s">
        <v>422</v>
      </c>
      <c r="W170" s="11" t="s">
        <v>422</v>
      </c>
      <c r="X170" s="11" t="s">
        <v>422</v>
      </c>
      <c r="Y170" s="12"/>
      <c r="Z170" s="9"/>
    </row>
    <row r="171" spans="1:26" x14ac:dyDescent="0.3">
      <c r="A171" s="2" t="s">
        <v>413</v>
      </c>
      <c r="B171" s="10" t="s">
        <v>181</v>
      </c>
      <c r="C171" s="10" t="s">
        <v>424</v>
      </c>
      <c r="D171" s="10" t="s">
        <v>416</v>
      </c>
      <c r="E171" s="10" t="s">
        <v>373</v>
      </c>
      <c r="F171" s="11">
        <v>15874299</v>
      </c>
      <c r="G171" s="11">
        <v>26747501</v>
      </c>
      <c r="H171" s="11">
        <v>23123601</v>
      </c>
      <c r="I171" s="11">
        <v>19499702</v>
      </c>
      <c r="J171" s="11">
        <v>24659269</v>
      </c>
      <c r="K171" s="11">
        <v>24829635</v>
      </c>
      <c r="L171" s="11">
        <v>25000000</v>
      </c>
      <c r="M171" s="11">
        <v>23057222</v>
      </c>
      <c r="N171" s="11">
        <v>16265981</v>
      </c>
      <c r="O171" s="11">
        <v>20000000</v>
      </c>
      <c r="P171" s="11">
        <v>10000000</v>
      </c>
      <c r="Q171" s="11">
        <v>960000</v>
      </c>
      <c r="R171" s="11">
        <v>960000</v>
      </c>
      <c r="S171" s="11">
        <v>960000</v>
      </c>
      <c r="T171" s="11">
        <v>0</v>
      </c>
      <c r="U171" s="11">
        <v>0</v>
      </c>
      <c r="V171" s="11">
        <v>0</v>
      </c>
      <c r="W171" s="11">
        <v>0</v>
      </c>
      <c r="X171" s="11">
        <v>0</v>
      </c>
      <c r="Y171" s="12"/>
      <c r="Z171" s="9"/>
    </row>
    <row r="172" spans="1:26" x14ac:dyDescent="0.3">
      <c r="A172" s="2" t="s">
        <v>155</v>
      </c>
      <c r="B172" s="10" t="s">
        <v>348</v>
      </c>
      <c r="C172" s="10" t="s">
        <v>424</v>
      </c>
      <c r="D172" s="10" t="s">
        <v>417</v>
      </c>
      <c r="E172" s="10" t="s">
        <v>375</v>
      </c>
      <c r="F172" s="11">
        <v>30000</v>
      </c>
      <c r="G172" s="11">
        <v>144913</v>
      </c>
      <c r="H172" s="11">
        <v>113910</v>
      </c>
      <c r="I172" s="11">
        <v>704472</v>
      </c>
      <c r="J172" s="11">
        <v>500000</v>
      </c>
      <c r="K172" s="11">
        <v>500000</v>
      </c>
      <c r="L172" s="11">
        <v>520142</v>
      </c>
      <c r="M172" s="11">
        <v>595500</v>
      </c>
      <c r="N172" s="11">
        <v>700000</v>
      </c>
      <c r="O172" s="11">
        <v>692255</v>
      </c>
      <c r="P172" s="11">
        <v>816781</v>
      </c>
      <c r="Q172" s="11">
        <v>978745</v>
      </c>
      <c r="R172" s="11">
        <v>1157800</v>
      </c>
      <c r="S172" s="11">
        <v>1424212</v>
      </c>
      <c r="T172" s="11">
        <v>1250179</v>
      </c>
      <c r="U172" s="11">
        <v>1640379</v>
      </c>
      <c r="V172" s="11">
        <v>2634025</v>
      </c>
      <c r="W172" s="11">
        <v>1635000</v>
      </c>
      <c r="X172" s="11">
        <v>3090909</v>
      </c>
      <c r="Y172" s="12"/>
      <c r="Z172" s="6"/>
    </row>
    <row r="173" spans="1:26" x14ac:dyDescent="0.3">
      <c r="A173" s="2" t="s">
        <v>156</v>
      </c>
      <c r="B173" s="10" t="s">
        <v>349</v>
      </c>
      <c r="C173" s="10">
        <v>0</v>
      </c>
      <c r="D173" s="10" t="s">
        <v>421</v>
      </c>
      <c r="E173" s="10" t="s">
        <v>374</v>
      </c>
      <c r="F173" s="11">
        <v>18557626</v>
      </c>
      <c r="G173" s="11">
        <v>25000000</v>
      </c>
      <c r="H173" s="11">
        <v>19105878</v>
      </c>
      <c r="I173" s="11">
        <v>34751245</v>
      </c>
      <c r="J173" s="11">
        <v>22723184</v>
      </c>
      <c r="K173" s="11">
        <v>19611873</v>
      </c>
      <c r="L173" s="11">
        <v>36515029</v>
      </c>
      <c r="M173" s="11">
        <v>24279138</v>
      </c>
      <c r="N173" s="11">
        <v>43011305</v>
      </c>
      <c r="O173" s="11">
        <v>33374487</v>
      </c>
      <c r="P173" s="11">
        <v>37922162</v>
      </c>
      <c r="Q173" s="11">
        <v>41824976</v>
      </c>
      <c r="R173" s="11">
        <v>56668918</v>
      </c>
      <c r="S173" s="11">
        <v>52000000</v>
      </c>
      <c r="T173" s="11">
        <v>48000000</v>
      </c>
      <c r="U173" s="11">
        <v>44000000</v>
      </c>
      <c r="V173" s="11">
        <v>40000000</v>
      </c>
      <c r="W173" s="11">
        <v>37353972.637999997</v>
      </c>
      <c r="X173" s="11">
        <v>56667597.207000002</v>
      </c>
      <c r="Y173" s="12"/>
      <c r="Z173" s="6"/>
    </row>
    <row r="174" spans="1:26" x14ac:dyDescent="0.3">
      <c r="A174" s="2" t="s">
        <v>157</v>
      </c>
      <c r="B174" s="10" t="s">
        <v>350</v>
      </c>
      <c r="C174" s="10">
        <v>0</v>
      </c>
      <c r="D174" s="10" t="s">
        <v>421</v>
      </c>
      <c r="E174" s="10" t="s">
        <v>379</v>
      </c>
      <c r="F174" s="11">
        <v>0</v>
      </c>
      <c r="G174" s="11">
        <v>0</v>
      </c>
      <c r="H174" s="11" t="s">
        <v>422</v>
      </c>
      <c r="I174" s="11">
        <v>327770</v>
      </c>
      <c r="J174" s="11">
        <v>88159</v>
      </c>
      <c r="K174" s="11">
        <v>130178</v>
      </c>
      <c r="L174" s="11">
        <v>174697</v>
      </c>
      <c r="M174" s="11">
        <v>272084</v>
      </c>
      <c r="N174" s="11">
        <v>296705</v>
      </c>
      <c r="O174" s="11">
        <v>238964</v>
      </c>
      <c r="P174" s="11">
        <v>485730</v>
      </c>
      <c r="Q174" s="11">
        <v>351073</v>
      </c>
      <c r="R174" s="11">
        <v>392194</v>
      </c>
      <c r="S174" s="11">
        <v>514258</v>
      </c>
      <c r="T174" s="11">
        <v>501046</v>
      </c>
      <c r="U174" s="11">
        <v>487834</v>
      </c>
      <c r="V174" s="11">
        <v>474622.27</v>
      </c>
      <c r="W174" s="11">
        <v>394340.8</v>
      </c>
      <c r="X174" s="11">
        <v>791033.01</v>
      </c>
      <c r="Y174" s="12"/>
      <c r="Z174" s="6"/>
    </row>
    <row r="175" spans="1:26" x14ac:dyDescent="0.3">
      <c r="A175" s="2" t="s">
        <v>158</v>
      </c>
      <c r="B175" s="10" t="s">
        <v>351</v>
      </c>
      <c r="C175" s="10" t="s">
        <v>424</v>
      </c>
      <c r="D175" s="10" t="s">
        <v>418</v>
      </c>
      <c r="E175" s="10" t="s">
        <v>385</v>
      </c>
      <c r="F175" s="11">
        <v>218800</v>
      </c>
      <c r="G175" s="11">
        <v>286321</v>
      </c>
      <c r="H175" s="11">
        <v>301773</v>
      </c>
      <c r="I175" s="11">
        <v>332406</v>
      </c>
      <c r="J175" s="11">
        <v>216680</v>
      </c>
      <c r="K175" s="11">
        <v>844000</v>
      </c>
      <c r="L175" s="11">
        <v>845000</v>
      </c>
      <c r="M175" s="11">
        <v>1063830</v>
      </c>
      <c r="N175" s="11">
        <v>920000</v>
      </c>
      <c r="O175" s="11">
        <v>543422</v>
      </c>
      <c r="P175" s="11">
        <v>445686</v>
      </c>
      <c r="Q175" s="11">
        <v>561763</v>
      </c>
      <c r="R175" s="11">
        <v>1052152</v>
      </c>
      <c r="S175" s="11">
        <v>1034483</v>
      </c>
      <c r="T175" s="11">
        <v>1034483</v>
      </c>
      <c r="U175" s="11">
        <v>1060345</v>
      </c>
      <c r="V175" s="11">
        <v>1017712.54</v>
      </c>
      <c r="W175" s="11">
        <v>1091667</v>
      </c>
      <c r="X175" s="11">
        <v>1025000</v>
      </c>
      <c r="Y175" s="12"/>
      <c r="Z175" s="9"/>
    </row>
    <row r="176" spans="1:26" x14ac:dyDescent="0.3">
      <c r="A176" s="2" t="s">
        <v>159</v>
      </c>
      <c r="B176" s="10" t="s">
        <v>352</v>
      </c>
      <c r="C176" s="10">
        <v>0</v>
      </c>
      <c r="D176" s="10" t="s">
        <v>420</v>
      </c>
      <c r="E176" s="10" t="s">
        <v>378</v>
      </c>
      <c r="F176" s="11">
        <v>54097</v>
      </c>
      <c r="G176" s="11">
        <v>42000</v>
      </c>
      <c r="H176" s="11">
        <v>45000</v>
      </c>
      <c r="I176" s="11">
        <v>44237</v>
      </c>
      <c r="J176" s="11">
        <v>47220</v>
      </c>
      <c r="K176" s="11">
        <v>52688</v>
      </c>
      <c r="L176" s="11">
        <v>58156</v>
      </c>
      <c r="M176" s="11">
        <v>50741</v>
      </c>
      <c r="N176" s="11">
        <v>46741</v>
      </c>
      <c r="O176" s="11">
        <v>42740</v>
      </c>
      <c r="P176" s="11">
        <v>40706</v>
      </c>
      <c r="Q176" s="11">
        <v>45331</v>
      </c>
      <c r="R176" s="11">
        <v>40240</v>
      </c>
      <c r="S176" s="11">
        <v>39310</v>
      </c>
      <c r="T176" s="11" t="s">
        <v>422</v>
      </c>
      <c r="U176" s="11">
        <v>3690</v>
      </c>
      <c r="V176" s="11">
        <v>3690</v>
      </c>
      <c r="W176" s="11">
        <v>47000</v>
      </c>
      <c r="X176" s="11">
        <v>249091.79</v>
      </c>
      <c r="Y176" s="12"/>
      <c r="Z176" s="6"/>
    </row>
    <row r="177" spans="1:26" x14ac:dyDescent="0.3">
      <c r="A177" s="2" t="s">
        <v>160</v>
      </c>
      <c r="B177" s="10" t="s">
        <v>353</v>
      </c>
      <c r="C177" s="10">
        <v>0</v>
      </c>
      <c r="D177" s="10" t="s">
        <v>419</v>
      </c>
      <c r="E177" s="10" t="s">
        <v>374</v>
      </c>
      <c r="F177" s="11" t="s">
        <v>422</v>
      </c>
      <c r="G177" s="11" t="s">
        <v>422</v>
      </c>
      <c r="H177" s="11" t="s">
        <v>422</v>
      </c>
      <c r="I177" s="11">
        <v>1372470</v>
      </c>
      <c r="J177" s="11">
        <v>1633227</v>
      </c>
      <c r="K177" s="11">
        <v>1893985</v>
      </c>
      <c r="L177" s="11">
        <v>2154742</v>
      </c>
      <c r="M177" s="11">
        <v>2087255</v>
      </c>
      <c r="N177" s="11">
        <v>2019768</v>
      </c>
      <c r="O177" s="11">
        <v>2639000</v>
      </c>
      <c r="P177" s="11">
        <v>841421</v>
      </c>
      <c r="Q177" s="11">
        <v>1427385</v>
      </c>
      <c r="R177" s="11">
        <v>2173029</v>
      </c>
      <c r="S177" s="11">
        <v>2344293</v>
      </c>
      <c r="T177" s="11">
        <v>2700179</v>
      </c>
      <c r="U177" s="11">
        <v>2795000</v>
      </c>
      <c r="V177" s="11">
        <v>2895000</v>
      </c>
      <c r="W177" s="11">
        <v>3000000</v>
      </c>
      <c r="X177" s="11">
        <v>2123585.0499999998</v>
      </c>
      <c r="Y177" s="12"/>
      <c r="Z177" s="9"/>
    </row>
    <row r="178" spans="1:26" x14ac:dyDescent="0.3">
      <c r="A178" s="2" t="s">
        <v>161</v>
      </c>
      <c r="B178" s="10" t="s">
        <v>354</v>
      </c>
      <c r="C178" s="10">
        <v>0</v>
      </c>
      <c r="D178" s="10" t="s">
        <v>416</v>
      </c>
      <c r="E178" s="10" t="s">
        <v>386</v>
      </c>
      <c r="F178" s="11">
        <v>2329076</v>
      </c>
      <c r="G178" s="11">
        <v>2341189</v>
      </c>
      <c r="H178" s="11">
        <v>1947104</v>
      </c>
      <c r="I178" s="11">
        <v>1814815</v>
      </c>
      <c r="J178" s="11">
        <v>2235742</v>
      </c>
      <c r="K178" s="11">
        <v>5327367</v>
      </c>
      <c r="L178" s="11">
        <v>5121993</v>
      </c>
      <c r="M178" s="11">
        <v>5539171</v>
      </c>
      <c r="N178" s="11">
        <v>5423434</v>
      </c>
      <c r="O178" s="11">
        <v>5299221</v>
      </c>
      <c r="P178" s="11">
        <v>5170777</v>
      </c>
      <c r="Q178" s="11">
        <v>4959856</v>
      </c>
      <c r="R178" s="11">
        <v>4386660</v>
      </c>
      <c r="S178" s="11">
        <v>9288686</v>
      </c>
      <c r="T178" s="11">
        <v>17377684</v>
      </c>
      <c r="U178" s="11">
        <v>17857850</v>
      </c>
      <c r="V178" s="11">
        <v>14744243.460000001</v>
      </c>
      <c r="W178" s="11">
        <v>13620301.657</v>
      </c>
      <c r="X178" s="11">
        <v>23805049.155999999</v>
      </c>
      <c r="Y178" s="12"/>
      <c r="Z178" s="6"/>
    </row>
    <row r="179" spans="1:26" x14ac:dyDescent="0.3">
      <c r="A179" s="2" t="s">
        <v>162</v>
      </c>
      <c r="B179" s="10" t="s">
        <v>355</v>
      </c>
      <c r="C179" s="10">
        <v>0</v>
      </c>
      <c r="D179" s="10" t="s">
        <v>417</v>
      </c>
      <c r="E179" s="10" t="s">
        <v>374</v>
      </c>
      <c r="F179" s="11" t="s">
        <v>422</v>
      </c>
      <c r="G179" s="11" t="s">
        <v>422</v>
      </c>
      <c r="H179" s="11">
        <v>200000000</v>
      </c>
      <c r="I179" s="11">
        <v>199568347</v>
      </c>
      <c r="J179" s="11">
        <v>169881403</v>
      </c>
      <c r="K179" s="11">
        <v>237021435</v>
      </c>
      <c r="L179" s="11">
        <v>226614573</v>
      </c>
      <c r="M179" s="11">
        <v>239758629</v>
      </c>
      <c r="N179" s="11">
        <v>200000000</v>
      </c>
      <c r="O179" s="11">
        <v>230000000</v>
      </c>
      <c r="P179" s="11">
        <v>225120686</v>
      </c>
      <c r="Q179" s="11">
        <v>221225941</v>
      </c>
      <c r="R179" s="11">
        <v>217331195</v>
      </c>
      <c r="S179" s="11">
        <v>213436450</v>
      </c>
      <c r="T179" s="11" t="s">
        <v>422</v>
      </c>
      <c r="U179" s="11" t="s">
        <v>422</v>
      </c>
      <c r="V179" s="11" t="s">
        <v>422</v>
      </c>
      <c r="W179" s="11" t="s">
        <v>422</v>
      </c>
      <c r="X179" s="11" t="s">
        <v>422</v>
      </c>
      <c r="Y179" s="12"/>
      <c r="Z179" s="6"/>
    </row>
    <row r="180" spans="1:26" x14ac:dyDescent="0.3">
      <c r="A180" s="2" t="s">
        <v>163</v>
      </c>
      <c r="B180" s="10" t="s">
        <v>356</v>
      </c>
      <c r="C180" s="10">
        <v>0</v>
      </c>
      <c r="D180" s="10" t="s">
        <v>417</v>
      </c>
      <c r="E180" s="10" t="s">
        <v>374</v>
      </c>
      <c r="F180" s="11">
        <v>738430</v>
      </c>
      <c r="G180" s="11">
        <v>1764886</v>
      </c>
      <c r="H180" s="11">
        <v>1816914</v>
      </c>
      <c r="I180" s="11">
        <v>1837859</v>
      </c>
      <c r="J180" s="11">
        <v>4077535</v>
      </c>
      <c r="K180" s="11">
        <v>3825026</v>
      </c>
      <c r="L180" s="11">
        <v>3572517</v>
      </c>
      <c r="M180" s="11">
        <v>3812365</v>
      </c>
      <c r="N180" s="11">
        <v>3557190</v>
      </c>
      <c r="O180" s="11">
        <v>3574780</v>
      </c>
      <c r="P180" s="11">
        <v>7482677</v>
      </c>
      <c r="Q180" s="11">
        <v>6600902</v>
      </c>
      <c r="R180" s="11">
        <v>6929374</v>
      </c>
      <c r="S180" s="11">
        <v>18066516</v>
      </c>
      <c r="T180" s="11">
        <v>18066516</v>
      </c>
      <c r="U180" s="11">
        <v>16965371</v>
      </c>
      <c r="V180" s="11">
        <v>16700001</v>
      </c>
      <c r="W180" s="11">
        <v>16700001</v>
      </c>
      <c r="X180" s="11">
        <v>16700001</v>
      </c>
      <c r="Y180" s="12"/>
      <c r="Z180" s="6"/>
    </row>
    <row r="181" spans="1:26" x14ac:dyDescent="0.3">
      <c r="A181" s="2" t="s">
        <v>164</v>
      </c>
      <c r="B181" s="10" t="s">
        <v>357</v>
      </c>
      <c r="C181" s="10">
        <v>0</v>
      </c>
      <c r="D181" s="10" t="s">
        <v>420</v>
      </c>
      <c r="E181" s="10" t="s">
        <v>378</v>
      </c>
      <c r="F181" s="11">
        <v>2000</v>
      </c>
      <c r="G181" s="11">
        <v>2000</v>
      </c>
      <c r="H181" s="11">
        <v>2000</v>
      </c>
      <c r="I181" s="11">
        <v>3541</v>
      </c>
      <c r="J181" s="11">
        <v>5081</v>
      </c>
      <c r="K181" s="11">
        <v>5081</v>
      </c>
      <c r="L181" s="11">
        <v>5081</v>
      </c>
      <c r="M181" s="11" t="s">
        <v>422</v>
      </c>
      <c r="N181" s="11" t="s">
        <v>422</v>
      </c>
      <c r="O181" s="11" t="s">
        <v>422</v>
      </c>
      <c r="P181" s="11">
        <v>10000</v>
      </c>
      <c r="Q181" s="11">
        <v>10000</v>
      </c>
      <c r="R181" s="11">
        <v>10099</v>
      </c>
      <c r="S181" s="11">
        <v>10198</v>
      </c>
      <c r="T181" s="11">
        <v>10297</v>
      </c>
      <c r="U181" s="11">
        <v>10000</v>
      </c>
      <c r="V181" s="11">
        <v>10000</v>
      </c>
      <c r="W181" s="11">
        <v>12591.17</v>
      </c>
      <c r="X181" s="11">
        <v>16450</v>
      </c>
      <c r="Y181" s="12"/>
      <c r="Z181" s="6"/>
    </row>
    <row r="182" spans="1:26" x14ac:dyDescent="0.3">
      <c r="A182" s="2" t="s">
        <v>165</v>
      </c>
      <c r="B182" s="10" t="s">
        <v>358</v>
      </c>
      <c r="C182" s="10" t="s">
        <v>424</v>
      </c>
      <c r="D182" s="10" t="s">
        <v>418</v>
      </c>
      <c r="E182" s="10" t="s">
        <v>385</v>
      </c>
      <c r="F182" s="11">
        <v>2000000</v>
      </c>
      <c r="G182" s="11">
        <v>2906977</v>
      </c>
      <c r="H182" s="11">
        <v>4068727</v>
      </c>
      <c r="I182" s="11">
        <v>2021228</v>
      </c>
      <c r="J182" s="11">
        <v>1639048</v>
      </c>
      <c r="K182" s="11">
        <v>2860099</v>
      </c>
      <c r="L182" s="11">
        <v>2933262</v>
      </c>
      <c r="M182" s="11">
        <v>3006424</v>
      </c>
      <c r="N182" s="11">
        <v>4337739</v>
      </c>
      <c r="O182" s="11">
        <v>4384904</v>
      </c>
      <c r="P182" s="11">
        <v>4432069</v>
      </c>
      <c r="Q182" s="11">
        <v>5151336</v>
      </c>
      <c r="R182" s="11">
        <v>5764085</v>
      </c>
      <c r="S182" s="11">
        <v>6249904</v>
      </c>
      <c r="T182" s="11">
        <v>6194883</v>
      </c>
      <c r="U182" s="11">
        <v>6139861</v>
      </c>
      <c r="V182" s="11">
        <v>4534869</v>
      </c>
      <c r="W182" s="11">
        <v>9457507.1390000004</v>
      </c>
      <c r="X182" s="11">
        <v>11774559</v>
      </c>
      <c r="Y182" s="12"/>
      <c r="Z182" s="9"/>
    </row>
    <row r="183" spans="1:26" x14ac:dyDescent="0.3">
      <c r="A183" s="2" t="s">
        <v>166</v>
      </c>
      <c r="B183" s="10" t="s">
        <v>359</v>
      </c>
      <c r="C183" s="10">
        <v>0</v>
      </c>
      <c r="D183" s="10" t="s">
        <v>417</v>
      </c>
      <c r="E183" s="10" t="s">
        <v>376</v>
      </c>
      <c r="F183" s="11">
        <v>34724257</v>
      </c>
      <c r="G183" s="11">
        <v>38920129</v>
      </c>
      <c r="H183" s="11">
        <v>43116000</v>
      </c>
      <c r="I183" s="11">
        <v>38716303.630000003</v>
      </c>
      <c r="J183" s="11">
        <v>38716304</v>
      </c>
      <c r="K183" s="11">
        <v>34316607</v>
      </c>
      <c r="L183" s="11" t="s">
        <v>422</v>
      </c>
      <c r="M183" s="11" t="s">
        <v>422</v>
      </c>
      <c r="N183" s="11" t="s">
        <v>422</v>
      </c>
      <c r="O183" s="11" t="s">
        <v>422</v>
      </c>
      <c r="P183" s="11">
        <v>23072168</v>
      </c>
      <c r="Q183" s="11">
        <v>14953536</v>
      </c>
      <c r="R183" s="11">
        <v>11802548</v>
      </c>
      <c r="S183" s="11">
        <v>15025810</v>
      </c>
      <c r="T183" s="11">
        <v>16759479</v>
      </c>
      <c r="U183" s="11">
        <v>11303044</v>
      </c>
      <c r="V183" s="11">
        <v>9441661.1060000006</v>
      </c>
      <c r="W183" s="11">
        <v>7960000</v>
      </c>
      <c r="X183" s="11">
        <v>9254242.2430000007</v>
      </c>
      <c r="Y183" s="12"/>
      <c r="Z183" s="6"/>
    </row>
    <row r="184" spans="1:26" x14ac:dyDescent="0.3">
      <c r="A184" s="2" t="s">
        <v>394</v>
      </c>
      <c r="B184" s="10" t="s">
        <v>360</v>
      </c>
      <c r="C184" s="10">
        <v>0</v>
      </c>
      <c r="D184" s="10" t="s">
        <v>416</v>
      </c>
      <c r="E184" s="10" t="s">
        <v>374</v>
      </c>
      <c r="F184" s="11" t="s">
        <v>422</v>
      </c>
      <c r="G184" s="11" t="s">
        <v>422</v>
      </c>
      <c r="H184" s="11" t="s">
        <v>422</v>
      </c>
      <c r="I184" s="11" t="s">
        <v>422</v>
      </c>
      <c r="J184" s="11" t="s">
        <v>422</v>
      </c>
      <c r="K184" s="11" t="s">
        <v>422</v>
      </c>
      <c r="L184" s="11" t="s">
        <v>422</v>
      </c>
      <c r="M184" s="11" t="s">
        <v>422</v>
      </c>
      <c r="N184" s="11" t="s">
        <v>422</v>
      </c>
      <c r="O184" s="11" t="s">
        <v>422</v>
      </c>
      <c r="P184" s="11" t="s">
        <v>422</v>
      </c>
      <c r="Q184" s="11" t="s">
        <v>422</v>
      </c>
      <c r="R184" s="11" t="s">
        <v>422</v>
      </c>
      <c r="S184" s="11" t="s">
        <v>422</v>
      </c>
      <c r="T184" s="11" t="s">
        <v>422</v>
      </c>
      <c r="U184" s="11" t="s">
        <v>422</v>
      </c>
      <c r="V184" s="11" t="s">
        <v>422</v>
      </c>
      <c r="W184" s="11" t="s">
        <v>422</v>
      </c>
      <c r="X184" s="11" t="s">
        <v>422</v>
      </c>
      <c r="Y184" s="12"/>
      <c r="Z184" s="9"/>
    </row>
    <row r="185" spans="1:26" x14ac:dyDescent="0.3">
      <c r="A185" s="2" t="s">
        <v>402</v>
      </c>
      <c r="B185" s="10" t="s">
        <v>361</v>
      </c>
      <c r="C185" s="10">
        <v>0</v>
      </c>
      <c r="D185" s="10" t="s">
        <v>417</v>
      </c>
      <c r="E185" s="10" t="s">
        <v>374</v>
      </c>
      <c r="F185" s="11">
        <v>184297825</v>
      </c>
      <c r="G185" s="11">
        <v>300240192</v>
      </c>
      <c r="H185" s="11" t="s">
        <v>422</v>
      </c>
      <c r="I185" s="11" t="s">
        <v>422</v>
      </c>
      <c r="J185" s="11" t="s">
        <v>422</v>
      </c>
      <c r="K185" s="11" t="s">
        <v>422</v>
      </c>
      <c r="L185" s="11" t="s">
        <v>422</v>
      </c>
      <c r="M185" s="11" t="s">
        <v>422</v>
      </c>
      <c r="N185" s="11" t="s">
        <v>422</v>
      </c>
      <c r="O185" s="11" t="s">
        <v>422</v>
      </c>
      <c r="P185" s="11" t="s">
        <v>422</v>
      </c>
      <c r="Q185" s="11" t="s">
        <v>422</v>
      </c>
      <c r="R185" s="11" t="s">
        <v>422</v>
      </c>
      <c r="S185" s="11" t="s">
        <v>422</v>
      </c>
      <c r="T185" s="11" t="s">
        <v>422</v>
      </c>
      <c r="U185" s="11" t="s">
        <v>422</v>
      </c>
      <c r="V185" s="11" t="s">
        <v>422</v>
      </c>
      <c r="W185" s="11" t="s">
        <v>422</v>
      </c>
      <c r="X185" s="11" t="s">
        <v>422</v>
      </c>
      <c r="Y185" s="12"/>
      <c r="Z185" s="9"/>
    </row>
    <row r="186" spans="1:26" x14ac:dyDescent="0.3">
      <c r="A186" s="2" t="s">
        <v>167</v>
      </c>
      <c r="B186" s="10" t="s">
        <v>362</v>
      </c>
      <c r="C186" s="10" t="s">
        <v>424</v>
      </c>
      <c r="D186" s="10" t="s">
        <v>418</v>
      </c>
      <c r="E186" s="10" t="s">
        <v>379</v>
      </c>
      <c r="F186" s="11">
        <v>5572841</v>
      </c>
      <c r="G186" s="11">
        <v>3859230</v>
      </c>
      <c r="H186" s="11">
        <v>5940529</v>
      </c>
      <c r="I186" s="11">
        <v>5810872</v>
      </c>
      <c r="J186" s="11">
        <v>3609732</v>
      </c>
      <c r="K186" s="11">
        <v>4667389</v>
      </c>
      <c r="L186" s="11">
        <v>5882252</v>
      </c>
      <c r="M186" s="11">
        <v>4540920</v>
      </c>
      <c r="N186" s="11">
        <v>3513379</v>
      </c>
      <c r="O186" s="11">
        <v>4579418</v>
      </c>
      <c r="P186" s="11">
        <v>8432850</v>
      </c>
      <c r="Q186" s="11">
        <v>7986955</v>
      </c>
      <c r="R186" s="11">
        <v>9130435</v>
      </c>
      <c r="S186" s="11">
        <v>8211459</v>
      </c>
      <c r="T186" s="11">
        <v>10633827</v>
      </c>
      <c r="U186" s="11">
        <v>13056194</v>
      </c>
      <c r="V186" s="11">
        <v>13362994</v>
      </c>
      <c r="W186" s="11">
        <v>26370000</v>
      </c>
      <c r="X186" s="11">
        <v>16934471.046999998</v>
      </c>
      <c r="Y186" s="12"/>
      <c r="Z186" s="6"/>
    </row>
    <row r="187" spans="1:26" x14ac:dyDescent="0.3">
      <c r="A187" s="2" t="s">
        <v>414</v>
      </c>
      <c r="B187" s="10" t="s">
        <v>363</v>
      </c>
      <c r="C187" s="10">
        <v>0</v>
      </c>
      <c r="D187" s="10" t="s">
        <v>419</v>
      </c>
      <c r="E187" s="10" t="s">
        <v>374</v>
      </c>
      <c r="F187" s="11" t="s">
        <v>422</v>
      </c>
      <c r="G187" s="11" t="s">
        <v>422</v>
      </c>
      <c r="H187" s="11" t="s">
        <v>422</v>
      </c>
      <c r="I187" s="11" t="s">
        <v>422</v>
      </c>
      <c r="J187" s="11" t="s">
        <v>422</v>
      </c>
      <c r="K187" s="11" t="s">
        <v>422</v>
      </c>
      <c r="L187" s="11" t="s">
        <v>422</v>
      </c>
      <c r="M187" s="11" t="s">
        <v>422</v>
      </c>
      <c r="N187" s="11" t="s">
        <v>422</v>
      </c>
      <c r="O187" s="11">
        <v>3559305537</v>
      </c>
      <c r="P187" s="11">
        <v>4221599587</v>
      </c>
      <c r="Q187" s="11">
        <v>4221599587</v>
      </c>
      <c r="R187" s="11">
        <v>4214196722</v>
      </c>
      <c r="S187" s="11">
        <v>3910879283</v>
      </c>
      <c r="T187" s="11">
        <v>3748368400</v>
      </c>
      <c r="U187" s="11">
        <v>3585857517</v>
      </c>
      <c r="V187" s="11">
        <v>5369589807</v>
      </c>
      <c r="W187" s="11">
        <v>7428925000</v>
      </c>
      <c r="X187" s="11" t="s">
        <v>422</v>
      </c>
      <c r="Y187" s="12"/>
      <c r="Z187" s="9"/>
    </row>
    <row r="188" spans="1:26" x14ac:dyDescent="0.3">
      <c r="A188" s="2" t="s">
        <v>168</v>
      </c>
      <c r="B188" s="10" t="s">
        <v>364</v>
      </c>
      <c r="C188" s="10">
        <v>0</v>
      </c>
      <c r="D188" s="10" t="s">
        <v>419</v>
      </c>
      <c r="E188" s="10" t="s">
        <v>374</v>
      </c>
      <c r="F188" s="11">
        <v>3396774</v>
      </c>
      <c r="G188" s="11">
        <v>3808664</v>
      </c>
      <c r="H188" s="11">
        <v>3668677</v>
      </c>
      <c r="I188" s="11">
        <v>4919131</v>
      </c>
      <c r="J188" s="11">
        <v>7422761</v>
      </c>
      <c r="K188" s="11">
        <v>7568940</v>
      </c>
      <c r="L188" s="11">
        <v>7717813</v>
      </c>
      <c r="M188" s="11">
        <v>7866687</v>
      </c>
      <c r="N188" s="11">
        <v>10047746</v>
      </c>
      <c r="O188" s="11">
        <v>8946897</v>
      </c>
      <c r="P188" s="11">
        <v>10033987</v>
      </c>
      <c r="Q188" s="11">
        <v>11121077</v>
      </c>
      <c r="R188" s="11">
        <v>9354068</v>
      </c>
      <c r="S188" s="11">
        <v>9365134</v>
      </c>
      <c r="T188" s="11">
        <v>10260055</v>
      </c>
      <c r="U188" s="11">
        <v>7353009</v>
      </c>
      <c r="V188" s="11">
        <v>8302503</v>
      </c>
      <c r="W188" s="11">
        <v>8818783.0950000007</v>
      </c>
      <c r="X188" s="11">
        <v>9887638.5280000009</v>
      </c>
      <c r="Y188" s="12"/>
      <c r="Z188" s="9"/>
    </row>
    <row r="189" spans="1:26" x14ac:dyDescent="0.3">
      <c r="A189" s="2" t="s">
        <v>169</v>
      </c>
      <c r="B189" s="10" t="s">
        <v>365</v>
      </c>
      <c r="C189" s="10" t="s">
        <v>424</v>
      </c>
      <c r="D189" s="10" t="s">
        <v>417</v>
      </c>
      <c r="E189" s="10" t="s">
        <v>381</v>
      </c>
      <c r="F189" s="11">
        <v>872953</v>
      </c>
      <c r="G189" s="11">
        <v>1026749</v>
      </c>
      <c r="H189" s="11">
        <v>1460073</v>
      </c>
      <c r="I189" s="11">
        <v>2591599</v>
      </c>
      <c r="J189" s="11">
        <v>2709407</v>
      </c>
      <c r="K189" s="11">
        <v>3323710</v>
      </c>
      <c r="L189" s="11">
        <v>2724739</v>
      </c>
      <c r="M189" s="11">
        <v>3575000</v>
      </c>
      <c r="N189" s="11">
        <v>3737075</v>
      </c>
      <c r="O189" s="11">
        <v>5292663</v>
      </c>
      <c r="P189" s="11">
        <v>7162619</v>
      </c>
      <c r="Q189" s="11">
        <v>12084473</v>
      </c>
      <c r="R189" s="11">
        <v>12184005</v>
      </c>
      <c r="S189" s="11">
        <v>16348252</v>
      </c>
      <c r="T189" s="11">
        <v>13162539</v>
      </c>
      <c r="U189" s="11">
        <v>18613704</v>
      </c>
      <c r="V189" s="11">
        <v>19372426.300000001</v>
      </c>
      <c r="W189" s="11">
        <v>18510020</v>
      </c>
      <c r="X189" s="11">
        <v>16359566</v>
      </c>
      <c r="Y189" s="12"/>
      <c r="Z189" s="6"/>
    </row>
    <row r="190" spans="1:26" x14ac:dyDescent="0.3">
      <c r="A190" s="2" t="s">
        <v>170</v>
      </c>
      <c r="B190" s="10" t="s">
        <v>366</v>
      </c>
      <c r="C190" s="10">
        <v>0</v>
      </c>
      <c r="D190" s="10" t="s">
        <v>420</v>
      </c>
      <c r="E190" s="10" t="s">
        <v>386</v>
      </c>
      <c r="F190" s="11">
        <v>45191</v>
      </c>
      <c r="G190" s="11">
        <v>45191</v>
      </c>
      <c r="H190" s="11">
        <v>69078</v>
      </c>
      <c r="I190" s="11">
        <v>74948</v>
      </c>
      <c r="J190" s="11" t="s">
        <v>422</v>
      </c>
      <c r="K190" s="11">
        <v>89416</v>
      </c>
      <c r="L190" s="11">
        <v>107948</v>
      </c>
      <c r="M190" s="11">
        <v>97756</v>
      </c>
      <c r="N190" s="11">
        <v>87564</v>
      </c>
      <c r="O190" s="11">
        <v>77989</v>
      </c>
      <c r="P190" s="11">
        <v>101476</v>
      </c>
      <c r="Q190" s="11">
        <v>61703</v>
      </c>
      <c r="R190" s="11">
        <v>63991</v>
      </c>
      <c r="S190" s="11">
        <v>63991</v>
      </c>
      <c r="T190" s="11">
        <v>63991</v>
      </c>
      <c r="U190" s="11">
        <v>315973</v>
      </c>
      <c r="V190" s="11">
        <v>123061</v>
      </c>
      <c r="W190" s="11">
        <v>265769</v>
      </c>
      <c r="X190" s="11">
        <v>372381.96</v>
      </c>
      <c r="Y190" s="12"/>
      <c r="Z190" s="6"/>
    </row>
    <row r="191" spans="1:26" x14ac:dyDescent="0.3">
      <c r="A191" s="2" t="s">
        <v>171</v>
      </c>
      <c r="B191" s="10" t="s">
        <v>367</v>
      </c>
      <c r="C191" s="10">
        <v>0</v>
      </c>
      <c r="D191" s="10" t="s">
        <v>419</v>
      </c>
      <c r="E191" s="10" t="s">
        <v>392</v>
      </c>
      <c r="F191" s="11" t="s">
        <v>422</v>
      </c>
      <c r="G191" s="11" t="s">
        <v>422</v>
      </c>
      <c r="H191" s="11" t="s">
        <v>422</v>
      </c>
      <c r="I191" s="11">
        <v>28682613</v>
      </c>
      <c r="J191" s="11">
        <v>29180899</v>
      </c>
      <c r="K191" s="11">
        <v>38622525</v>
      </c>
      <c r="L191" s="11">
        <v>46239711</v>
      </c>
      <c r="M191" s="11">
        <v>35471747</v>
      </c>
      <c r="N191" s="11">
        <v>48247862</v>
      </c>
      <c r="O191" s="11">
        <v>33810706</v>
      </c>
      <c r="P191" s="11">
        <v>23535185</v>
      </c>
      <c r="Q191" s="11">
        <v>23087370</v>
      </c>
      <c r="R191" s="11">
        <v>22639556</v>
      </c>
      <c r="S191" s="11">
        <v>22191741</v>
      </c>
      <c r="T191" s="11">
        <v>21743927</v>
      </c>
      <c r="U191" s="11">
        <v>22900000</v>
      </c>
      <c r="V191" s="11">
        <v>24000000</v>
      </c>
      <c r="W191" s="11">
        <v>25388000</v>
      </c>
      <c r="X191" s="11" t="s">
        <v>422</v>
      </c>
      <c r="Y191" s="12"/>
      <c r="Z191" s="6"/>
    </row>
    <row r="192" spans="1:26" x14ac:dyDescent="0.3">
      <c r="A192" s="2" t="s">
        <v>172</v>
      </c>
      <c r="B192" s="10" t="s">
        <v>368</v>
      </c>
      <c r="C192" s="10">
        <v>0</v>
      </c>
      <c r="D192" s="10" t="s">
        <v>420</v>
      </c>
      <c r="E192" s="10" t="s">
        <v>381</v>
      </c>
      <c r="F192" s="11">
        <v>3303392</v>
      </c>
      <c r="G192" s="11">
        <v>4710138</v>
      </c>
      <c r="H192" s="11">
        <v>4205152</v>
      </c>
      <c r="I192" s="11">
        <v>3596000</v>
      </c>
      <c r="J192" s="11">
        <v>5212000</v>
      </c>
      <c r="K192" s="11">
        <v>6267492</v>
      </c>
      <c r="L192" s="11">
        <v>6725277</v>
      </c>
      <c r="M192" s="11">
        <v>6884000</v>
      </c>
      <c r="N192" s="11">
        <v>7861095</v>
      </c>
      <c r="O192" s="11">
        <v>10800000</v>
      </c>
      <c r="P192" s="11">
        <v>9384105</v>
      </c>
      <c r="Q192" s="11">
        <v>7968209</v>
      </c>
      <c r="R192" s="11">
        <v>13840116</v>
      </c>
      <c r="S192" s="11">
        <v>12967243</v>
      </c>
      <c r="T192" s="11">
        <v>9015800</v>
      </c>
      <c r="U192" s="11">
        <v>5108696</v>
      </c>
      <c r="V192" s="11">
        <v>6975900</v>
      </c>
      <c r="W192" s="11">
        <v>23123982.535</v>
      </c>
      <c r="X192" s="11">
        <v>14115634.436000001</v>
      </c>
      <c r="Y192" s="12"/>
      <c r="Z192" s="6"/>
    </row>
    <row r="193" spans="1:26" x14ac:dyDescent="0.3">
      <c r="A193" s="2" t="s">
        <v>410</v>
      </c>
      <c r="B193" s="4" t="s">
        <v>393</v>
      </c>
      <c r="C193" s="10">
        <v>0</v>
      </c>
      <c r="D193" s="10" t="s">
        <v>416</v>
      </c>
      <c r="E193" s="10"/>
      <c r="F193" s="11" t="s">
        <v>422</v>
      </c>
      <c r="G193" s="11" t="s">
        <v>422</v>
      </c>
      <c r="H193" s="11" t="s">
        <v>422</v>
      </c>
      <c r="I193" s="11" t="s">
        <v>422</v>
      </c>
      <c r="J193" s="11" t="s">
        <v>422</v>
      </c>
      <c r="K193" s="11" t="s">
        <v>422</v>
      </c>
      <c r="L193" s="11" t="s">
        <v>422</v>
      </c>
      <c r="M193" s="11" t="s">
        <v>422</v>
      </c>
      <c r="N193" s="11" t="s">
        <v>422</v>
      </c>
      <c r="O193" s="11" t="s">
        <v>422</v>
      </c>
      <c r="P193" s="11" t="s">
        <v>422</v>
      </c>
      <c r="Q193" s="11">
        <v>7631887</v>
      </c>
      <c r="R193" s="11">
        <v>10000000</v>
      </c>
      <c r="S193" s="11">
        <v>8940004</v>
      </c>
      <c r="T193" s="11">
        <v>7970002</v>
      </c>
      <c r="U193" s="11">
        <v>7000000</v>
      </c>
      <c r="V193" s="11">
        <v>10000000</v>
      </c>
      <c r="W193" s="11">
        <v>10000000</v>
      </c>
      <c r="X193" s="11">
        <v>10000000</v>
      </c>
      <c r="Y193" s="12"/>
      <c r="Z193" s="6"/>
    </row>
    <row r="194" spans="1:26" x14ac:dyDescent="0.3">
      <c r="A194" s="2" t="s">
        <v>173</v>
      </c>
      <c r="B194" s="10" t="s">
        <v>369</v>
      </c>
      <c r="C194" s="10" t="s">
        <v>424</v>
      </c>
      <c r="D194" s="10" t="s">
        <v>416</v>
      </c>
      <c r="E194" s="10" t="s">
        <v>373</v>
      </c>
      <c r="F194" s="11">
        <v>1522462</v>
      </c>
      <c r="G194" s="11">
        <v>2500000</v>
      </c>
      <c r="H194" s="11">
        <v>1501771</v>
      </c>
      <c r="I194" s="11">
        <v>2999434</v>
      </c>
      <c r="J194" s="11">
        <v>2675682</v>
      </c>
      <c r="K194" s="11">
        <v>3139247</v>
      </c>
      <c r="L194" s="11">
        <v>4802012</v>
      </c>
      <c r="M194" s="11">
        <v>4811886</v>
      </c>
      <c r="N194" s="11">
        <v>4988037</v>
      </c>
      <c r="O194" s="11">
        <v>794868</v>
      </c>
      <c r="P194" s="11">
        <v>633833</v>
      </c>
      <c r="Q194" s="11">
        <v>0</v>
      </c>
      <c r="R194" s="11">
        <v>0</v>
      </c>
      <c r="S194" s="11">
        <v>0</v>
      </c>
      <c r="T194" s="11">
        <v>813500</v>
      </c>
      <c r="U194" s="11">
        <v>2765149</v>
      </c>
      <c r="V194" s="11">
        <v>1079694</v>
      </c>
      <c r="W194" s="11">
        <v>0</v>
      </c>
      <c r="X194" s="11">
        <v>0</v>
      </c>
      <c r="Y194" s="12"/>
      <c r="Z194" s="9"/>
    </row>
    <row r="195" spans="1:26" x14ac:dyDescent="0.3">
      <c r="A195" s="2" t="s">
        <v>174</v>
      </c>
      <c r="B195" s="10" t="s">
        <v>370</v>
      </c>
      <c r="C195" s="10" t="s">
        <v>424</v>
      </c>
      <c r="D195" s="10" t="s">
        <v>418</v>
      </c>
      <c r="E195" s="10" t="s">
        <v>379</v>
      </c>
      <c r="F195" s="11">
        <v>1332704</v>
      </c>
      <c r="G195" s="11">
        <v>1887950</v>
      </c>
      <c r="H195" s="11">
        <v>1943975</v>
      </c>
      <c r="I195" s="11">
        <v>2000000</v>
      </c>
      <c r="J195" s="11">
        <v>1330091</v>
      </c>
      <c r="K195" s="11">
        <v>2297507</v>
      </c>
      <c r="L195" s="11">
        <v>2365100</v>
      </c>
      <c r="M195" s="11">
        <v>2432692</v>
      </c>
      <c r="N195" s="11">
        <v>1507620</v>
      </c>
      <c r="O195" s="11">
        <v>4872025</v>
      </c>
      <c r="P195" s="11">
        <v>1946125</v>
      </c>
      <c r="Q195" s="11">
        <v>2000617</v>
      </c>
      <c r="R195" s="11">
        <v>5880412</v>
      </c>
      <c r="S195" s="11">
        <v>1683693</v>
      </c>
      <c r="T195" s="11">
        <v>5053437</v>
      </c>
      <c r="U195" s="11">
        <v>4014519</v>
      </c>
      <c r="V195" s="11">
        <v>7085158.04</v>
      </c>
      <c r="W195" s="11">
        <v>7031229.4500000002</v>
      </c>
      <c r="X195" s="11">
        <v>8063411.6799999997</v>
      </c>
      <c r="Y195" s="12"/>
      <c r="Z195" s="6"/>
    </row>
    <row r="196" spans="1:26" x14ac:dyDescent="0.3">
      <c r="A196" s="2" t="s">
        <v>175</v>
      </c>
      <c r="B196" s="10" t="s">
        <v>371</v>
      </c>
      <c r="C196" s="10" t="s">
        <v>424</v>
      </c>
      <c r="D196" s="10" t="s">
        <v>418</v>
      </c>
      <c r="E196" s="10" t="s">
        <v>379</v>
      </c>
      <c r="F196" s="11">
        <v>0</v>
      </c>
      <c r="G196" s="11">
        <v>0</v>
      </c>
      <c r="H196" s="11">
        <v>0</v>
      </c>
      <c r="I196" s="11" t="s">
        <v>422</v>
      </c>
      <c r="J196" s="11">
        <v>0</v>
      </c>
      <c r="K196" s="11">
        <v>0</v>
      </c>
      <c r="L196" s="11" t="s">
        <v>422</v>
      </c>
      <c r="M196" s="11">
        <v>624500</v>
      </c>
      <c r="N196" s="11">
        <v>882500</v>
      </c>
      <c r="O196" s="11">
        <v>675500</v>
      </c>
      <c r="P196" s="11">
        <v>579000</v>
      </c>
      <c r="Q196" s="11">
        <v>949346</v>
      </c>
      <c r="R196" s="11">
        <v>805826</v>
      </c>
      <c r="S196" s="11">
        <v>1053991</v>
      </c>
      <c r="T196" s="11">
        <v>3155758</v>
      </c>
      <c r="U196" s="11">
        <v>4411152</v>
      </c>
      <c r="V196" s="11">
        <v>2487616</v>
      </c>
      <c r="W196" s="11">
        <v>4454239</v>
      </c>
      <c r="X196" s="11">
        <v>4454239</v>
      </c>
      <c r="Y196" s="12"/>
      <c r="Z196" s="6"/>
    </row>
    <row r="197" spans="1:26" x14ac:dyDescent="0.3">
      <c r="C197" s="10"/>
      <c r="Y197" s="1"/>
      <c r="Z197" s="6"/>
    </row>
    <row r="198" spans="1:26" x14ac:dyDescent="0.3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6" x14ac:dyDescent="0.3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6" x14ac:dyDescent="0.3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6" x14ac:dyDescent="0.3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6" x14ac:dyDescent="0.3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6" x14ac:dyDescent="0.3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5"/>
      <c r="X203" s="5"/>
    </row>
    <row r="204" spans="1:26" x14ac:dyDescent="0.3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6"/>
      <c r="R204" s="6"/>
      <c r="S204" s="1"/>
      <c r="T204" s="1"/>
      <c r="U204" s="1"/>
      <c r="V204" s="1"/>
      <c r="W204" s="1"/>
      <c r="X204" s="1"/>
    </row>
    <row r="205" spans="1:26" x14ac:dyDescent="0.3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7"/>
      <c r="T205" s="7"/>
      <c r="U205" s="7"/>
      <c r="V205" s="7"/>
      <c r="W205" s="7"/>
      <c r="X205" s="7"/>
    </row>
    <row r="206" spans="1:26" x14ac:dyDescent="0.3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6" x14ac:dyDescent="0.3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6" x14ac:dyDescent="0.3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</sheetData>
  <autoFilter ref="A1:X197" xr:uid="{CEB8AEF6-F74A-4E7D-96C6-35B7EDAE2D5A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CA181-9174-4ADE-8D75-59E3538500A4}">
  <dimension ref="A1:AC208"/>
  <sheetViews>
    <sheetView zoomScale="70" zoomScaleNormal="70" workbookViewId="0">
      <pane xSplit="5" ySplit="1" topLeftCell="F2" activePane="bottomRight" state="frozen"/>
      <selection activeCell="X64" sqref="X64"/>
      <selection pane="topRight" activeCell="X64" sqref="X64"/>
      <selection pane="bottomLeft" activeCell="X64" sqref="X64"/>
      <selection pane="bottomRight" activeCell="F2" sqref="F2"/>
    </sheetView>
  </sheetViews>
  <sheetFormatPr defaultRowHeight="14.4" x14ac:dyDescent="0.3"/>
  <cols>
    <col min="1" max="1" width="30.5546875" customWidth="1"/>
    <col min="3" max="4" width="8.88671875" customWidth="1"/>
    <col min="5" max="5" width="33.33203125" customWidth="1"/>
    <col min="6" max="9" width="14.88671875" customWidth="1"/>
    <col min="10" max="12" width="16.44140625" customWidth="1"/>
    <col min="13" max="14" width="14.88671875" customWidth="1"/>
    <col min="15" max="18" width="16.44140625" customWidth="1"/>
    <col min="19" max="22" width="16.44140625" bestFit="1" customWidth="1"/>
    <col min="23" max="23" width="14.88671875" bestFit="1" customWidth="1"/>
    <col min="24" max="24" width="16.109375" bestFit="1" customWidth="1"/>
  </cols>
  <sheetData>
    <row r="1" spans="1:26" s="4" customFormat="1" x14ac:dyDescent="0.3">
      <c r="A1" s="3" t="s">
        <v>372</v>
      </c>
      <c r="B1" s="3" t="s">
        <v>177</v>
      </c>
      <c r="C1" s="3" t="s">
        <v>423</v>
      </c>
      <c r="D1" s="3" t="s">
        <v>415</v>
      </c>
      <c r="E1" s="3" t="s">
        <v>176</v>
      </c>
      <c r="F1" s="3">
        <v>2006</v>
      </c>
      <c r="G1" s="3">
        <v>2007</v>
      </c>
      <c r="H1" s="3">
        <v>2008</v>
      </c>
      <c r="I1" s="3">
        <v>2009</v>
      </c>
      <c r="J1" s="3">
        <v>2010</v>
      </c>
      <c r="K1" s="3">
        <v>2011</v>
      </c>
      <c r="L1" s="3">
        <v>2012</v>
      </c>
      <c r="M1" s="3">
        <v>2013</v>
      </c>
      <c r="N1" s="3">
        <v>2014</v>
      </c>
      <c r="O1" s="3">
        <v>2015</v>
      </c>
      <c r="P1" s="3">
        <v>2016</v>
      </c>
      <c r="Q1" s="3">
        <v>2017</v>
      </c>
      <c r="R1" s="3">
        <v>2018</v>
      </c>
      <c r="S1" s="3">
        <v>2019</v>
      </c>
      <c r="T1" s="3">
        <v>2020</v>
      </c>
      <c r="U1" s="3">
        <v>2021</v>
      </c>
      <c r="V1" s="3">
        <v>2022</v>
      </c>
      <c r="W1" s="3">
        <v>2023</v>
      </c>
      <c r="X1" s="3">
        <v>2024</v>
      </c>
    </row>
    <row r="2" spans="1:26" x14ac:dyDescent="0.3">
      <c r="A2" s="2" t="s">
        <v>0</v>
      </c>
      <c r="B2" s="4" t="s">
        <v>183</v>
      </c>
      <c r="C2" s="4" t="s">
        <v>424</v>
      </c>
      <c r="D2" s="10" t="s">
        <v>416</v>
      </c>
      <c r="E2" s="10" t="s">
        <v>373</v>
      </c>
      <c r="F2" s="11" t="s">
        <v>422</v>
      </c>
      <c r="G2" s="11" t="s">
        <v>422</v>
      </c>
      <c r="H2" s="11" t="s">
        <v>422</v>
      </c>
      <c r="I2" s="11">
        <v>14933333</v>
      </c>
      <c r="J2" s="11">
        <v>23204631</v>
      </c>
      <c r="K2" s="11">
        <v>18102316</v>
      </c>
      <c r="L2" s="11">
        <v>13000000</v>
      </c>
      <c r="M2" s="11">
        <v>13200000</v>
      </c>
      <c r="N2" s="11">
        <v>44721812</v>
      </c>
      <c r="O2" s="11">
        <v>29313173</v>
      </c>
      <c r="P2" s="11">
        <v>33419658</v>
      </c>
      <c r="Q2" s="11">
        <v>36948770</v>
      </c>
      <c r="R2" s="11">
        <v>35972385</v>
      </c>
      <c r="S2" s="11">
        <v>36691833</v>
      </c>
      <c r="T2" s="11" t="s">
        <v>422</v>
      </c>
      <c r="U2" s="11" t="s">
        <v>422</v>
      </c>
      <c r="V2" s="11" t="s">
        <v>422</v>
      </c>
      <c r="W2" s="11">
        <v>47920446</v>
      </c>
      <c r="X2" s="11">
        <v>38092916</v>
      </c>
      <c r="Y2" s="12"/>
      <c r="Z2" s="9"/>
    </row>
    <row r="3" spans="1:26" x14ac:dyDescent="0.3">
      <c r="A3" s="2" t="s">
        <v>1</v>
      </c>
      <c r="B3" s="4" t="s">
        <v>184</v>
      </c>
      <c r="C3" s="4">
        <v>0</v>
      </c>
      <c r="D3" s="10" t="s">
        <v>417</v>
      </c>
      <c r="E3" s="10" t="s">
        <v>374</v>
      </c>
      <c r="F3" s="11">
        <v>468750</v>
      </c>
      <c r="G3" s="11">
        <v>515625</v>
      </c>
      <c r="H3" s="11">
        <v>639409</v>
      </c>
      <c r="I3" s="11">
        <v>671337</v>
      </c>
      <c r="J3" s="11">
        <v>2868854</v>
      </c>
      <c r="K3" s="11">
        <v>1060651</v>
      </c>
      <c r="L3" s="11" t="s">
        <v>422</v>
      </c>
      <c r="M3" s="11" t="s">
        <v>422</v>
      </c>
      <c r="N3" s="11" t="s">
        <v>422</v>
      </c>
      <c r="O3" s="11">
        <v>2286423</v>
      </c>
      <c r="P3" s="11">
        <v>2645857</v>
      </c>
      <c r="Q3" s="11">
        <v>2079174</v>
      </c>
      <c r="R3" s="11">
        <v>2456536</v>
      </c>
      <c r="S3" s="11">
        <v>3136146</v>
      </c>
      <c r="T3" s="11">
        <v>3048636</v>
      </c>
      <c r="U3" s="11">
        <v>1995289.97</v>
      </c>
      <c r="V3" s="11">
        <v>1995289.97</v>
      </c>
      <c r="W3" s="11">
        <v>3773000</v>
      </c>
      <c r="X3" s="11" t="s">
        <v>422</v>
      </c>
      <c r="Y3" s="12"/>
      <c r="Z3" s="6"/>
    </row>
    <row r="4" spans="1:26" x14ac:dyDescent="0.3">
      <c r="A4" s="2" t="s">
        <v>2</v>
      </c>
      <c r="B4" s="4" t="s">
        <v>185</v>
      </c>
      <c r="C4" s="4">
        <v>0</v>
      </c>
      <c r="D4" s="10" t="s">
        <v>418</v>
      </c>
      <c r="E4" s="10" t="s">
        <v>374</v>
      </c>
      <c r="F4" s="11" t="s">
        <v>422</v>
      </c>
      <c r="G4" s="11" t="s">
        <v>422</v>
      </c>
      <c r="H4" s="11" t="s">
        <v>422</v>
      </c>
      <c r="I4" s="11">
        <v>12996931</v>
      </c>
      <c r="J4" s="11" t="s">
        <v>422</v>
      </c>
      <c r="K4" s="11" t="s">
        <v>422</v>
      </c>
      <c r="L4" s="11">
        <v>15345431</v>
      </c>
      <c r="M4" s="11">
        <v>33852740</v>
      </c>
      <c r="N4" s="11">
        <v>41680180</v>
      </c>
      <c r="O4" s="11">
        <v>38984643</v>
      </c>
      <c r="P4" s="11">
        <v>91371695</v>
      </c>
      <c r="Q4" s="11">
        <v>90111996</v>
      </c>
      <c r="R4" s="11">
        <v>85767860</v>
      </c>
      <c r="S4" s="11" t="s">
        <v>422</v>
      </c>
      <c r="T4" s="11" t="s">
        <v>422</v>
      </c>
      <c r="U4" s="11" t="s">
        <v>422</v>
      </c>
      <c r="V4" s="11">
        <v>169020059.69999999</v>
      </c>
      <c r="W4" s="11">
        <v>265011951.671</v>
      </c>
      <c r="X4" s="11">
        <v>204000000</v>
      </c>
      <c r="Y4" s="12"/>
      <c r="Z4" s="6"/>
    </row>
    <row r="5" spans="1:26" x14ac:dyDescent="0.3">
      <c r="A5" s="2" t="s">
        <v>3</v>
      </c>
      <c r="B5" s="4" t="s">
        <v>186</v>
      </c>
      <c r="C5" s="4">
        <v>0</v>
      </c>
      <c r="D5" s="10" t="s">
        <v>417</v>
      </c>
      <c r="E5" s="10" t="s">
        <v>374</v>
      </c>
      <c r="F5" s="11" t="s">
        <v>422</v>
      </c>
      <c r="G5" s="11" t="s">
        <v>422</v>
      </c>
      <c r="H5" s="11" t="s">
        <v>422</v>
      </c>
      <c r="I5" s="11" t="s">
        <v>422</v>
      </c>
      <c r="J5" s="11">
        <v>493680</v>
      </c>
      <c r="K5" s="11">
        <v>525571</v>
      </c>
      <c r="L5" s="11">
        <v>485500</v>
      </c>
      <c r="M5" s="11">
        <v>553916</v>
      </c>
      <c r="N5" s="11">
        <v>419662</v>
      </c>
      <c r="O5" s="11">
        <v>399663</v>
      </c>
      <c r="P5" s="11">
        <v>390248</v>
      </c>
      <c r="Q5" s="11">
        <v>450085</v>
      </c>
      <c r="R5" s="11">
        <v>439690</v>
      </c>
      <c r="S5" s="11" t="s">
        <v>422</v>
      </c>
      <c r="T5" s="11">
        <v>579890</v>
      </c>
      <c r="U5" s="11">
        <v>747740</v>
      </c>
      <c r="V5" s="11">
        <v>597928.95299999998</v>
      </c>
      <c r="W5" s="11">
        <v>620744.6</v>
      </c>
      <c r="X5" s="11">
        <v>721920.05700000003</v>
      </c>
      <c r="Y5" s="12"/>
      <c r="Z5" s="9"/>
    </row>
    <row r="6" spans="1:26" x14ac:dyDescent="0.3">
      <c r="A6" s="2" t="s">
        <v>4</v>
      </c>
      <c r="B6" s="4" t="s">
        <v>187</v>
      </c>
      <c r="C6" s="4">
        <v>0</v>
      </c>
      <c r="D6" s="10" t="s">
        <v>418</v>
      </c>
      <c r="E6" s="10" t="s">
        <v>375</v>
      </c>
      <c r="F6" s="11">
        <v>1880597.0149999999</v>
      </c>
      <c r="G6" s="11">
        <v>9944444.4440000001</v>
      </c>
      <c r="H6" s="11">
        <v>3900000</v>
      </c>
      <c r="I6" s="11">
        <v>2812000</v>
      </c>
      <c r="J6" s="11">
        <v>10993500</v>
      </c>
      <c r="K6" s="11">
        <v>11962750</v>
      </c>
      <c r="L6" s="11">
        <v>12932000</v>
      </c>
      <c r="M6" s="11">
        <v>26613380</v>
      </c>
      <c r="N6" s="11">
        <v>28071035</v>
      </c>
      <c r="O6" s="11">
        <v>28071035</v>
      </c>
      <c r="P6" s="11">
        <v>90319845</v>
      </c>
      <c r="Q6" s="11">
        <v>22602044</v>
      </c>
      <c r="R6" s="11">
        <v>19342290</v>
      </c>
      <c r="S6" s="11">
        <v>17448106</v>
      </c>
      <c r="T6" s="11">
        <v>18634041</v>
      </c>
      <c r="U6" s="11">
        <v>18634041</v>
      </c>
      <c r="V6" s="11">
        <v>36414902.5</v>
      </c>
      <c r="W6" s="11">
        <v>20248880.199999999</v>
      </c>
      <c r="X6" s="11">
        <v>47635827.93</v>
      </c>
      <c r="Y6" s="12"/>
      <c r="Z6" s="6"/>
    </row>
    <row r="7" spans="1:26" x14ac:dyDescent="0.3">
      <c r="A7" s="2" t="s">
        <v>5</v>
      </c>
      <c r="B7" s="4" t="s">
        <v>188</v>
      </c>
      <c r="C7" s="4">
        <v>0</v>
      </c>
      <c r="D7" s="10" t="s">
        <v>419</v>
      </c>
      <c r="E7" s="10" t="s">
        <v>374</v>
      </c>
      <c r="F7" s="11">
        <v>51000</v>
      </c>
      <c r="G7" s="11" t="s">
        <v>422</v>
      </c>
      <c r="H7" s="11" t="s">
        <v>422</v>
      </c>
      <c r="I7" s="11" t="s">
        <v>422</v>
      </c>
      <c r="J7" s="11" t="s">
        <v>422</v>
      </c>
      <c r="K7" s="11" t="s">
        <v>422</v>
      </c>
      <c r="L7" s="11">
        <v>13006</v>
      </c>
      <c r="M7" s="11" t="s">
        <v>422</v>
      </c>
      <c r="N7" s="11" t="s">
        <v>422</v>
      </c>
      <c r="O7" s="11">
        <v>90</v>
      </c>
      <c r="P7" s="11" t="s">
        <v>422</v>
      </c>
      <c r="Q7" s="11">
        <v>51687</v>
      </c>
      <c r="R7" s="11">
        <v>82842</v>
      </c>
      <c r="S7" s="11" t="s">
        <v>422</v>
      </c>
      <c r="T7" s="11" t="s">
        <v>422</v>
      </c>
      <c r="U7" s="11" t="s">
        <v>422</v>
      </c>
      <c r="V7" s="11">
        <v>50000</v>
      </c>
      <c r="W7" s="11">
        <v>115000</v>
      </c>
      <c r="X7" s="11" t="s">
        <v>422</v>
      </c>
      <c r="Y7" s="12"/>
      <c r="Z7" s="9"/>
    </row>
    <row r="8" spans="1:26" x14ac:dyDescent="0.3">
      <c r="A8" s="2" t="s">
        <v>6</v>
      </c>
      <c r="B8" s="4" t="s">
        <v>189</v>
      </c>
      <c r="C8" s="4">
        <v>0</v>
      </c>
      <c r="D8" s="10" t="s">
        <v>419</v>
      </c>
      <c r="E8" s="10" t="s">
        <v>374</v>
      </c>
      <c r="F8" s="11">
        <v>33115865</v>
      </c>
      <c r="G8" s="11" t="s">
        <v>422</v>
      </c>
      <c r="H8" s="11" t="s">
        <v>422</v>
      </c>
      <c r="I8" s="11" t="s">
        <v>422</v>
      </c>
      <c r="J8" s="11">
        <v>53853728</v>
      </c>
      <c r="K8" s="11">
        <v>181213432</v>
      </c>
      <c r="L8" s="11">
        <v>155137242</v>
      </c>
      <c r="M8" s="11">
        <v>189844036</v>
      </c>
      <c r="N8" s="11">
        <v>218837799</v>
      </c>
      <c r="O8" s="11">
        <v>254781634</v>
      </c>
      <c r="P8" s="11">
        <v>106938248</v>
      </c>
      <c r="Q8" s="11">
        <v>234317182</v>
      </c>
      <c r="R8" s="11">
        <v>234938343</v>
      </c>
      <c r="S8" s="11">
        <v>242486758</v>
      </c>
      <c r="T8" s="11">
        <v>289225360</v>
      </c>
      <c r="U8" s="11">
        <v>335963961</v>
      </c>
      <c r="V8" s="11">
        <v>246210859.5</v>
      </c>
      <c r="W8" s="11">
        <v>637595532.79999995</v>
      </c>
      <c r="X8" s="14">
        <v>41865720986.010002</v>
      </c>
      <c r="Y8" s="12"/>
      <c r="Z8" s="6"/>
    </row>
    <row r="9" spans="1:26" x14ac:dyDescent="0.3">
      <c r="A9" s="2" t="s">
        <v>7</v>
      </c>
      <c r="B9" s="4" t="s">
        <v>190</v>
      </c>
      <c r="C9" s="4">
        <v>0</v>
      </c>
      <c r="D9" s="10" t="s">
        <v>417</v>
      </c>
      <c r="E9" s="10" t="s">
        <v>376</v>
      </c>
      <c r="F9" s="11">
        <v>300000</v>
      </c>
      <c r="G9" s="11">
        <v>473928.88</v>
      </c>
      <c r="H9" s="11">
        <v>586964.43999999994</v>
      </c>
      <c r="I9" s="11">
        <v>700000</v>
      </c>
      <c r="J9" s="11">
        <v>1391646</v>
      </c>
      <c r="K9" s="11">
        <v>974786</v>
      </c>
      <c r="L9" s="11">
        <v>1583000</v>
      </c>
      <c r="M9" s="11">
        <v>2112118</v>
      </c>
      <c r="N9" s="11">
        <v>2641235</v>
      </c>
      <c r="O9" s="11">
        <v>4075327</v>
      </c>
      <c r="P9" s="11">
        <v>2000000</v>
      </c>
      <c r="Q9" s="11">
        <v>1848545</v>
      </c>
      <c r="R9" s="11">
        <v>3779154</v>
      </c>
      <c r="S9" s="11">
        <v>4318846</v>
      </c>
      <c r="T9" s="11">
        <v>6836755</v>
      </c>
      <c r="U9" s="11">
        <v>6012013</v>
      </c>
      <c r="V9" s="11">
        <v>8033673.8559999997</v>
      </c>
      <c r="W9" s="11">
        <v>9427320.7829999998</v>
      </c>
      <c r="X9" s="11">
        <v>11047568.162</v>
      </c>
      <c r="Y9" s="12"/>
      <c r="Z9" s="6"/>
    </row>
    <row r="10" spans="1:26" x14ac:dyDescent="0.3">
      <c r="A10" s="2" t="s">
        <v>8</v>
      </c>
      <c r="B10" s="4" t="s">
        <v>191</v>
      </c>
      <c r="C10" s="4">
        <v>0</v>
      </c>
      <c r="D10" s="10" t="s">
        <v>420</v>
      </c>
      <c r="E10" s="10" t="s">
        <v>374</v>
      </c>
      <c r="F10" s="11" t="s">
        <v>422</v>
      </c>
      <c r="G10" s="11">
        <v>436532507.69999999</v>
      </c>
      <c r="H10" s="11">
        <v>346054353.30000001</v>
      </c>
      <c r="I10" s="11">
        <v>263413664</v>
      </c>
      <c r="J10" s="11">
        <v>276480561</v>
      </c>
      <c r="K10" s="11">
        <v>341052636</v>
      </c>
      <c r="L10" s="11">
        <v>329184933</v>
      </c>
      <c r="M10" s="11">
        <v>325780847</v>
      </c>
      <c r="N10" s="11">
        <v>262605089</v>
      </c>
      <c r="O10" s="11">
        <v>245274331</v>
      </c>
      <c r="P10" s="11">
        <v>313000000</v>
      </c>
      <c r="Q10" s="11">
        <v>338197455</v>
      </c>
      <c r="R10" s="11">
        <v>284590962</v>
      </c>
      <c r="S10" s="11">
        <v>276467286</v>
      </c>
      <c r="T10" s="11" t="s">
        <v>422</v>
      </c>
      <c r="U10" s="11" t="s">
        <v>422</v>
      </c>
      <c r="V10" s="11">
        <v>401637000</v>
      </c>
      <c r="W10" s="11">
        <v>254600236</v>
      </c>
      <c r="X10" s="11">
        <v>337972272.43900001</v>
      </c>
      <c r="Y10" s="12"/>
      <c r="Z10" s="9"/>
    </row>
    <row r="11" spans="1:26" x14ac:dyDescent="0.3">
      <c r="A11" s="2" t="s">
        <v>9</v>
      </c>
      <c r="B11" s="4" t="s">
        <v>192</v>
      </c>
      <c r="C11" s="4">
        <v>0</v>
      </c>
      <c r="D11" s="10" t="s">
        <v>417</v>
      </c>
      <c r="E11" s="10" t="s">
        <v>374</v>
      </c>
      <c r="F11" s="11">
        <v>14268754.85</v>
      </c>
      <c r="G11" s="11">
        <v>15575159.49</v>
      </c>
      <c r="H11" s="11">
        <v>17717930.550000001</v>
      </c>
      <c r="I11" s="11">
        <v>16787226.940000001</v>
      </c>
      <c r="J11" s="11" t="s">
        <v>422</v>
      </c>
      <c r="K11" s="11" t="s">
        <v>422</v>
      </c>
      <c r="L11" s="11" t="s">
        <v>422</v>
      </c>
      <c r="M11" s="11" t="s">
        <v>422</v>
      </c>
      <c r="N11" s="11" t="s">
        <v>422</v>
      </c>
      <c r="O11" s="11" t="s">
        <v>422</v>
      </c>
      <c r="P11" s="11" t="s">
        <v>422</v>
      </c>
      <c r="Q11" s="11" t="s">
        <v>422</v>
      </c>
      <c r="R11" s="11">
        <v>28329068</v>
      </c>
      <c r="S11" s="11">
        <v>26867276</v>
      </c>
      <c r="T11" s="11">
        <v>31766203</v>
      </c>
      <c r="U11" s="11">
        <v>36665129</v>
      </c>
      <c r="V11" s="11">
        <v>34750742.399999999</v>
      </c>
      <c r="W11" s="11" t="s">
        <v>422</v>
      </c>
      <c r="X11" s="11" t="s">
        <v>422</v>
      </c>
      <c r="Y11" s="12"/>
      <c r="Z11" s="9"/>
    </row>
    <row r="12" spans="1:26" x14ac:dyDescent="0.3">
      <c r="A12" s="2" t="s">
        <v>10</v>
      </c>
      <c r="B12" s="4" t="s">
        <v>193</v>
      </c>
      <c r="C12" s="4">
        <v>0</v>
      </c>
      <c r="D12" s="10" t="s">
        <v>417</v>
      </c>
      <c r="E12" s="10" t="s">
        <v>376</v>
      </c>
      <c r="F12" s="11">
        <v>689654.28599999996</v>
      </c>
      <c r="G12" s="11">
        <v>2556594.673</v>
      </c>
      <c r="H12" s="11">
        <v>3667132.0959999999</v>
      </c>
      <c r="I12" s="11">
        <v>5505182.2589999996</v>
      </c>
      <c r="J12" s="11">
        <v>7106281</v>
      </c>
      <c r="K12" s="11">
        <v>6832175</v>
      </c>
      <c r="L12" s="11">
        <v>6364156</v>
      </c>
      <c r="M12" s="11">
        <v>6209731</v>
      </c>
      <c r="N12" s="11">
        <v>4850481</v>
      </c>
      <c r="O12" s="11">
        <v>3930601</v>
      </c>
      <c r="P12" s="11">
        <v>3240031</v>
      </c>
      <c r="Q12" s="11">
        <v>3998363</v>
      </c>
      <c r="R12" s="11">
        <v>3486289</v>
      </c>
      <c r="S12" s="11">
        <v>3280631</v>
      </c>
      <c r="T12" s="11">
        <v>1726585</v>
      </c>
      <c r="U12" s="11">
        <v>2866069</v>
      </c>
      <c r="V12" s="11">
        <v>4452918.824</v>
      </c>
      <c r="W12" s="11">
        <v>9460225</v>
      </c>
      <c r="X12" s="11">
        <v>14195772.353</v>
      </c>
      <c r="Y12" s="12"/>
      <c r="Z12" s="6"/>
    </row>
    <row r="13" spans="1:26" x14ac:dyDescent="0.3">
      <c r="A13" s="2" t="s">
        <v>395</v>
      </c>
      <c r="B13" s="4" t="s">
        <v>178</v>
      </c>
      <c r="C13" s="4">
        <v>0</v>
      </c>
      <c r="D13" s="10" t="s">
        <v>419</v>
      </c>
      <c r="E13" s="10" t="s">
        <v>374</v>
      </c>
      <c r="F13" s="11">
        <v>820557</v>
      </c>
      <c r="G13" s="11">
        <v>820557</v>
      </c>
      <c r="H13" s="11">
        <v>229349.38</v>
      </c>
      <c r="I13" s="11">
        <v>366315</v>
      </c>
      <c r="J13" s="11">
        <v>431663</v>
      </c>
      <c r="K13" s="11">
        <v>600000</v>
      </c>
      <c r="L13" s="11">
        <v>743440</v>
      </c>
      <c r="M13" s="11">
        <v>677632</v>
      </c>
      <c r="N13" s="11">
        <v>913430</v>
      </c>
      <c r="O13" s="11">
        <v>964729</v>
      </c>
      <c r="P13" s="11">
        <v>968290</v>
      </c>
      <c r="Q13" s="11">
        <v>971850</v>
      </c>
      <c r="R13" s="11">
        <v>882376</v>
      </c>
      <c r="S13" s="11">
        <v>882376</v>
      </c>
      <c r="T13" s="11" t="s">
        <v>422</v>
      </c>
      <c r="U13" s="11" t="s">
        <v>422</v>
      </c>
      <c r="V13" s="11" t="s">
        <v>422</v>
      </c>
      <c r="W13" s="11" t="s">
        <v>422</v>
      </c>
      <c r="X13" s="11" t="s">
        <v>422</v>
      </c>
      <c r="Y13" s="12"/>
      <c r="Z13" s="9"/>
    </row>
    <row r="14" spans="1:26" x14ac:dyDescent="0.3">
      <c r="A14" s="2" t="s">
        <v>11</v>
      </c>
      <c r="B14" s="4" t="s">
        <v>194</v>
      </c>
      <c r="C14" s="4">
        <v>0</v>
      </c>
      <c r="D14" s="10" t="s">
        <v>416</v>
      </c>
      <c r="E14" s="10" t="s">
        <v>374</v>
      </c>
      <c r="F14" s="11" t="s">
        <v>422</v>
      </c>
      <c r="G14" s="11" t="s">
        <v>422</v>
      </c>
      <c r="H14" s="11" t="s">
        <v>422</v>
      </c>
      <c r="I14" s="11" t="s">
        <v>422</v>
      </c>
      <c r="J14" s="11">
        <v>7381644</v>
      </c>
      <c r="K14" s="11">
        <v>6444660</v>
      </c>
      <c r="L14" s="11">
        <v>6427199</v>
      </c>
      <c r="M14" s="11">
        <v>8098114</v>
      </c>
      <c r="N14" s="11">
        <v>9769029</v>
      </c>
      <c r="O14" s="11">
        <v>7563872</v>
      </c>
      <c r="P14" s="11">
        <v>4468463</v>
      </c>
      <c r="Q14" s="11">
        <v>7381287</v>
      </c>
      <c r="R14" s="11">
        <v>4447682</v>
      </c>
      <c r="S14" s="11">
        <v>4676896</v>
      </c>
      <c r="T14" s="11">
        <v>6029093</v>
      </c>
      <c r="U14" s="11">
        <v>5305601</v>
      </c>
      <c r="V14" s="11">
        <v>6460351.3559999997</v>
      </c>
      <c r="W14" s="11">
        <v>10104626.941</v>
      </c>
      <c r="X14" s="11">
        <v>12050763.457</v>
      </c>
      <c r="Y14" s="12"/>
      <c r="Z14" s="9"/>
    </row>
    <row r="15" spans="1:26" x14ac:dyDescent="0.3">
      <c r="A15" s="2" t="s">
        <v>12</v>
      </c>
      <c r="B15" s="4" t="s">
        <v>195</v>
      </c>
      <c r="C15" s="4" t="s">
        <v>424</v>
      </c>
      <c r="D15" s="10" t="s">
        <v>421</v>
      </c>
      <c r="E15" s="10" t="s">
        <v>377</v>
      </c>
      <c r="F15" s="11">
        <v>12580942.58</v>
      </c>
      <c r="G15" s="11">
        <v>21405133.329999998</v>
      </c>
      <c r="H15" s="11">
        <v>23150631.640000001</v>
      </c>
      <c r="I15" s="11">
        <v>52336806.670000002</v>
      </c>
      <c r="J15" s="11">
        <v>57263778</v>
      </c>
      <c r="K15" s="11">
        <v>54560011</v>
      </c>
      <c r="L15" s="11">
        <v>36923785</v>
      </c>
      <c r="M15" s="11">
        <v>44249125</v>
      </c>
      <c r="N15" s="11">
        <v>30052747</v>
      </c>
      <c r="O15" s="11">
        <v>90465662</v>
      </c>
      <c r="P15" s="11">
        <v>90663357</v>
      </c>
      <c r="Q15" s="11">
        <v>79777258</v>
      </c>
      <c r="R15" s="11">
        <v>77971488</v>
      </c>
      <c r="S15" s="11">
        <v>81482691</v>
      </c>
      <c r="T15" s="11">
        <v>81013021</v>
      </c>
      <c r="U15" s="11">
        <v>61781929</v>
      </c>
      <c r="V15" s="11">
        <v>81533857.140000001</v>
      </c>
      <c r="W15" s="11">
        <v>103745314.277</v>
      </c>
      <c r="X15" s="11">
        <v>79695350.760000005</v>
      </c>
      <c r="Y15" s="12"/>
      <c r="Z15" s="6"/>
    </row>
    <row r="16" spans="1:26" x14ac:dyDescent="0.3">
      <c r="A16" s="2" t="s">
        <v>13</v>
      </c>
      <c r="B16" s="4" t="s">
        <v>196</v>
      </c>
      <c r="C16" s="4">
        <v>0</v>
      </c>
      <c r="D16" s="10" t="s">
        <v>419</v>
      </c>
      <c r="E16" s="10" t="s">
        <v>374</v>
      </c>
      <c r="F16" s="11">
        <v>340000</v>
      </c>
      <c r="G16" s="11">
        <v>340000</v>
      </c>
      <c r="H16" s="11">
        <v>120000</v>
      </c>
      <c r="I16" s="11">
        <v>850000</v>
      </c>
      <c r="J16" s="11">
        <v>500000</v>
      </c>
      <c r="K16" s="11">
        <v>1020000</v>
      </c>
      <c r="L16" s="11">
        <v>500</v>
      </c>
      <c r="M16" s="11" t="s">
        <v>422</v>
      </c>
      <c r="N16" s="11">
        <v>390000</v>
      </c>
      <c r="O16" s="11">
        <v>253687</v>
      </c>
      <c r="P16" s="11">
        <v>420750</v>
      </c>
      <c r="Q16" s="11">
        <v>384750</v>
      </c>
      <c r="R16" s="11">
        <v>236186</v>
      </c>
      <c r="S16" s="11">
        <v>236186</v>
      </c>
      <c r="T16" s="11">
        <v>267231</v>
      </c>
      <c r="U16" s="11">
        <v>297158</v>
      </c>
      <c r="V16" s="11">
        <v>285030</v>
      </c>
      <c r="W16" s="11">
        <v>268673.84999999998</v>
      </c>
      <c r="X16" s="11">
        <v>382336.9</v>
      </c>
      <c r="Y16" s="12"/>
      <c r="Z16" s="9"/>
    </row>
    <row r="17" spans="1:26" x14ac:dyDescent="0.3">
      <c r="A17" s="2" t="s">
        <v>14</v>
      </c>
      <c r="B17" s="4" t="s">
        <v>197</v>
      </c>
      <c r="C17" s="4">
        <v>0</v>
      </c>
      <c r="D17" s="10" t="s">
        <v>417</v>
      </c>
      <c r="E17" s="10" t="s">
        <v>374</v>
      </c>
      <c r="F17" s="11">
        <v>3278834</v>
      </c>
      <c r="G17" s="11">
        <v>3763634.93</v>
      </c>
      <c r="H17" s="11">
        <v>5921721.6830000002</v>
      </c>
      <c r="I17" s="11">
        <v>9655413.1600000001</v>
      </c>
      <c r="J17" s="11">
        <v>7500000</v>
      </c>
      <c r="K17" s="11">
        <v>8000000</v>
      </c>
      <c r="L17" s="11">
        <v>24404665</v>
      </c>
      <c r="M17" s="11">
        <v>13000000</v>
      </c>
      <c r="N17" s="11">
        <v>26847861</v>
      </c>
      <c r="O17" s="11">
        <v>12854524</v>
      </c>
      <c r="P17" s="11">
        <v>13433050</v>
      </c>
      <c r="Q17" s="11">
        <v>14675892</v>
      </c>
      <c r="R17" s="11">
        <v>15288654</v>
      </c>
      <c r="S17" s="11">
        <v>15469323</v>
      </c>
      <c r="T17" s="11">
        <v>13957128</v>
      </c>
      <c r="U17" s="11">
        <v>13112284</v>
      </c>
      <c r="V17" s="11">
        <v>16018194.02</v>
      </c>
      <c r="W17" s="11">
        <v>13799861.34</v>
      </c>
      <c r="X17" s="11">
        <v>11789781.023</v>
      </c>
      <c r="Y17" s="12"/>
      <c r="Z17" s="6"/>
    </row>
    <row r="18" spans="1:26" x14ac:dyDescent="0.3">
      <c r="A18" s="2" t="s">
        <v>15</v>
      </c>
      <c r="B18" s="4" t="s">
        <v>198</v>
      </c>
      <c r="C18" s="4">
        <v>0</v>
      </c>
      <c r="D18" s="10" t="s">
        <v>417</v>
      </c>
      <c r="E18" s="10" t="s">
        <v>374</v>
      </c>
      <c r="F18" s="11" t="s">
        <v>422</v>
      </c>
      <c r="G18" s="11" t="s">
        <v>422</v>
      </c>
      <c r="H18" s="11" t="s">
        <v>422</v>
      </c>
      <c r="I18" s="11" t="s">
        <v>422</v>
      </c>
      <c r="J18" s="11" t="s">
        <v>422</v>
      </c>
      <c r="K18" s="11" t="s">
        <v>422</v>
      </c>
      <c r="L18" s="11" t="s">
        <v>422</v>
      </c>
      <c r="M18" s="11" t="s">
        <v>422</v>
      </c>
      <c r="N18" s="11" t="s">
        <v>422</v>
      </c>
      <c r="O18" s="11" t="s">
        <v>422</v>
      </c>
      <c r="P18" s="11" t="s">
        <v>422</v>
      </c>
      <c r="Q18" s="11" t="s">
        <v>422</v>
      </c>
      <c r="R18" s="11" t="s">
        <v>422</v>
      </c>
      <c r="S18" s="11" t="s">
        <v>422</v>
      </c>
      <c r="T18" s="11" t="s">
        <v>422</v>
      </c>
      <c r="U18" s="11" t="s">
        <v>422</v>
      </c>
      <c r="V18" s="11" t="s">
        <v>422</v>
      </c>
      <c r="W18" s="11" t="s">
        <v>422</v>
      </c>
      <c r="X18" s="11" t="s">
        <v>422</v>
      </c>
      <c r="Y18" s="12"/>
      <c r="Z18" s="9"/>
    </row>
    <row r="19" spans="1:26" x14ac:dyDescent="0.3">
      <c r="A19" s="2" t="s">
        <v>16</v>
      </c>
      <c r="B19" s="4" t="s">
        <v>199</v>
      </c>
      <c r="C19" s="4">
        <v>0</v>
      </c>
      <c r="D19" s="10" t="s">
        <v>419</v>
      </c>
      <c r="E19" s="10" t="s">
        <v>378</v>
      </c>
      <c r="F19" s="11">
        <v>213171.91</v>
      </c>
      <c r="G19" s="11">
        <v>271408</v>
      </c>
      <c r="H19" s="11">
        <v>348185.57</v>
      </c>
      <c r="I19" s="11">
        <v>283649.15000000002</v>
      </c>
      <c r="J19" s="11">
        <v>324727</v>
      </c>
      <c r="K19" s="11">
        <v>453702</v>
      </c>
      <c r="L19" s="11">
        <v>248329</v>
      </c>
      <c r="M19" s="11">
        <v>280816</v>
      </c>
      <c r="N19" s="11">
        <v>228747</v>
      </c>
      <c r="O19" s="11">
        <v>389845</v>
      </c>
      <c r="P19" s="11">
        <v>407631</v>
      </c>
      <c r="Q19" s="11">
        <v>348737</v>
      </c>
      <c r="R19" s="11">
        <v>205655</v>
      </c>
      <c r="S19" s="11">
        <v>202340</v>
      </c>
      <c r="T19" s="11">
        <v>498590</v>
      </c>
      <c r="U19" s="11">
        <v>532901</v>
      </c>
      <c r="V19" s="11">
        <v>567211.21</v>
      </c>
      <c r="W19" s="11">
        <v>388276.25</v>
      </c>
      <c r="X19" s="11">
        <v>360105.71</v>
      </c>
      <c r="Y19" s="12"/>
      <c r="Z19" s="6"/>
    </row>
    <row r="20" spans="1:26" x14ac:dyDescent="0.3">
      <c r="A20" s="2" t="s">
        <v>17</v>
      </c>
      <c r="B20" s="4" t="s">
        <v>200</v>
      </c>
      <c r="C20" s="4" t="s">
        <v>424</v>
      </c>
      <c r="D20" s="10" t="s">
        <v>418</v>
      </c>
      <c r="E20" s="10" t="s">
        <v>379</v>
      </c>
      <c r="F20" s="11">
        <v>6017610.1859999998</v>
      </c>
      <c r="G20" s="11">
        <v>4830509.091</v>
      </c>
      <c r="H20" s="11">
        <v>1117774.0859999999</v>
      </c>
      <c r="I20" s="11">
        <v>1059722.46</v>
      </c>
      <c r="J20" s="11">
        <v>5580871</v>
      </c>
      <c r="K20" s="11">
        <v>7249463</v>
      </c>
      <c r="L20" s="11">
        <v>6092659</v>
      </c>
      <c r="M20" s="11">
        <v>5680819</v>
      </c>
      <c r="N20" s="11">
        <v>5676510</v>
      </c>
      <c r="O20" s="11">
        <v>4152092</v>
      </c>
      <c r="P20" s="11">
        <v>5178898</v>
      </c>
      <c r="Q20" s="11">
        <v>3632233</v>
      </c>
      <c r="R20" s="11">
        <v>5085103.3250000002</v>
      </c>
      <c r="S20" s="11">
        <v>5085103.3250000002</v>
      </c>
      <c r="T20" s="11">
        <v>5085103.3250000002</v>
      </c>
      <c r="U20" s="11">
        <v>5085103.3250000002</v>
      </c>
      <c r="V20" s="11">
        <v>5085103.3250000002</v>
      </c>
      <c r="W20" s="11">
        <v>12357599.511</v>
      </c>
      <c r="X20" s="11">
        <v>23908266.890000001</v>
      </c>
      <c r="Y20" s="12"/>
      <c r="Z20" s="6"/>
    </row>
    <row r="21" spans="1:26" x14ac:dyDescent="0.3">
      <c r="A21" s="2" t="s">
        <v>18</v>
      </c>
      <c r="B21" s="4" t="s">
        <v>201</v>
      </c>
      <c r="C21" s="4">
        <v>0</v>
      </c>
      <c r="D21" s="10" t="s">
        <v>421</v>
      </c>
      <c r="E21" s="10" t="s">
        <v>380</v>
      </c>
      <c r="F21" s="11" t="s">
        <v>422</v>
      </c>
      <c r="G21" s="11">
        <v>205634</v>
      </c>
      <c r="H21" s="11">
        <v>213155</v>
      </c>
      <c r="I21" s="11">
        <v>337469</v>
      </c>
      <c r="J21" s="11">
        <v>105500</v>
      </c>
      <c r="K21" s="11">
        <v>163521</v>
      </c>
      <c r="L21" s="11">
        <v>300000</v>
      </c>
      <c r="M21" s="11">
        <v>235000</v>
      </c>
      <c r="N21" s="11">
        <v>297500</v>
      </c>
      <c r="O21" s="11">
        <v>210400</v>
      </c>
      <c r="P21" s="11">
        <v>218899</v>
      </c>
      <c r="Q21" s="11">
        <v>609712</v>
      </c>
      <c r="R21" s="11">
        <v>370862</v>
      </c>
      <c r="S21" s="11">
        <v>807453</v>
      </c>
      <c r="T21" s="11" t="s">
        <v>422</v>
      </c>
      <c r="U21" s="11">
        <v>1517170</v>
      </c>
      <c r="V21" s="11">
        <v>767146</v>
      </c>
      <c r="W21" s="11">
        <v>1049286</v>
      </c>
      <c r="X21" s="11">
        <v>992000.86899999995</v>
      </c>
      <c r="Y21" s="12"/>
      <c r="Z21" s="6"/>
    </row>
    <row r="22" spans="1:26" x14ac:dyDescent="0.3">
      <c r="A22" s="2" t="s">
        <v>19</v>
      </c>
      <c r="B22" s="4" t="s">
        <v>202</v>
      </c>
      <c r="C22" s="4">
        <v>0</v>
      </c>
      <c r="D22" s="10" t="s">
        <v>419</v>
      </c>
      <c r="E22" s="10" t="s">
        <v>381</v>
      </c>
      <c r="F22" s="11">
        <v>7274532.983</v>
      </c>
      <c r="G22" s="11">
        <v>6234709</v>
      </c>
      <c r="H22" s="11">
        <v>6492330</v>
      </c>
      <c r="I22" s="11">
        <v>8294595.0899999999</v>
      </c>
      <c r="J22" s="11">
        <v>10328560</v>
      </c>
      <c r="K22" s="11">
        <v>6733524</v>
      </c>
      <c r="L22" s="11">
        <v>9750105</v>
      </c>
      <c r="M22" s="11">
        <v>8044503</v>
      </c>
      <c r="N22" s="11">
        <v>10384958</v>
      </c>
      <c r="O22" s="11">
        <v>15212199</v>
      </c>
      <c r="P22" s="11">
        <v>16170501</v>
      </c>
      <c r="Q22" s="11">
        <v>23195005</v>
      </c>
      <c r="R22" s="11">
        <v>12031700</v>
      </c>
      <c r="S22" s="11">
        <v>12438650</v>
      </c>
      <c r="T22" s="11">
        <v>13529682</v>
      </c>
      <c r="U22" s="11">
        <v>18056969</v>
      </c>
      <c r="V22" s="11">
        <v>15700607.960000001</v>
      </c>
      <c r="W22" s="11">
        <v>15511127.119999999</v>
      </c>
      <c r="X22" s="11">
        <v>15663899.421</v>
      </c>
      <c r="Y22" s="12"/>
      <c r="Z22" s="6"/>
    </row>
    <row r="23" spans="1:26" x14ac:dyDescent="0.3">
      <c r="A23" s="2" t="s">
        <v>20</v>
      </c>
      <c r="B23" s="4" t="s">
        <v>203</v>
      </c>
      <c r="C23" s="4">
        <v>0</v>
      </c>
      <c r="D23" s="10" t="s">
        <v>417</v>
      </c>
      <c r="E23" s="10" t="s">
        <v>374</v>
      </c>
      <c r="F23" s="11">
        <v>2579835.9449999998</v>
      </c>
      <c r="G23" s="11">
        <v>1104931.6780000001</v>
      </c>
      <c r="H23" s="11">
        <v>2261326.5210000002</v>
      </c>
      <c r="I23" s="11">
        <v>1548996.497</v>
      </c>
      <c r="J23" s="11">
        <v>2489281</v>
      </c>
      <c r="K23" s="11">
        <v>2241668</v>
      </c>
      <c r="L23" s="11" t="s">
        <v>422</v>
      </c>
      <c r="M23" s="11" t="s">
        <v>422</v>
      </c>
      <c r="N23" s="11" t="s">
        <v>422</v>
      </c>
      <c r="O23" s="11">
        <v>2757914</v>
      </c>
      <c r="P23" s="11">
        <v>2546074</v>
      </c>
      <c r="Q23" s="11">
        <v>2621869</v>
      </c>
      <c r="R23" s="11">
        <v>2697663</v>
      </c>
      <c r="S23" s="11">
        <v>2769819</v>
      </c>
      <c r="T23" s="11">
        <v>2841974</v>
      </c>
      <c r="U23" s="11">
        <v>2914130</v>
      </c>
      <c r="V23" s="11">
        <v>2886400</v>
      </c>
      <c r="W23" s="11">
        <v>3040012.983</v>
      </c>
      <c r="X23" s="11" t="s">
        <v>422</v>
      </c>
      <c r="Y23" s="12"/>
      <c r="Z23" s="6"/>
    </row>
    <row r="24" spans="1:26" x14ac:dyDescent="0.3">
      <c r="A24" s="2" t="s">
        <v>21</v>
      </c>
      <c r="B24" s="4" t="s">
        <v>204</v>
      </c>
      <c r="C24" s="4">
        <v>0</v>
      </c>
      <c r="D24" s="10" t="s">
        <v>418</v>
      </c>
      <c r="E24" s="10" t="s">
        <v>374</v>
      </c>
      <c r="F24" s="11" t="s">
        <v>422</v>
      </c>
      <c r="G24" s="11" t="s">
        <v>422</v>
      </c>
      <c r="H24" s="11" t="s">
        <v>422</v>
      </c>
      <c r="I24" s="11">
        <v>298757.27799999999</v>
      </c>
      <c r="J24" s="11">
        <v>459884</v>
      </c>
      <c r="K24" s="11">
        <v>1672763</v>
      </c>
      <c r="L24" s="11">
        <v>5767735</v>
      </c>
      <c r="M24" s="11">
        <v>9862699</v>
      </c>
      <c r="N24" s="11">
        <v>3444284</v>
      </c>
      <c r="O24" s="11">
        <v>9236875</v>
      </c>
      <c r="P24" s="11">
        <v>6529961</v>
      </c>
      <c r="Q24" s="11">
        <v>5246887</v>
      </c>
      <c r="R24" s="11" t="s">
        <v>422</v>
      </c>
      <c r="S24" s="11" t="s">
        <v>422</v>
      </c>
      <c r="T24" s="11">
        <v>6066090</v>
      </c>
      <c r="U24" s="11" t="s">
        <v>422</v>
      </c>
      <c r="V24" s="11">
        <v>5454352</v>
      </c>
      <c r="W24" s="11">
        <v>4590032.75</v>
      </c>
      <c r="X24" s="11" t="s">
        <v>422</v>
      </c>
      <c r="Y24" s="12"/>
      <c r="Z24" s="6"/>
    </row>
    <row r="25" spans="1:26" x14ac:dyDescent="0.3">
      <c r="A25" s="2" t="s">
        <v>22</v>
      </c>
      <c r="B25" s="4" t="s">
        <v>205</v>
      </c>
      <c r="C25" s="4">
        <v>0</v>
      </c>
      <c r="D25" s="10" t="s">
        <v>419</v>
      </c>
      <c r="E25" s="10" t="s">
        <v>374</v>
      </c>
      <c r="F25" s="11" t="s">
        <v>422</v>
      </c>
      <c r="G25" s="11">
        <v>433800503.10000002</v>
      </c>
      <c r="H25" s="11">
        <v>419146373.39999998</v>
      </c>
      <c r="I25" s="11">
        <v>404492243.69999999</v>
      </c>
      <c r="J25" s="11">
        <v>646275638</v>
      </c>
      <c r="K25" s="11">
        <v>554595724</v>
      </c>
      <c r="L25" s="11">
        <v>558682129</v>
      </c>
      <c r="M25" s="11">
        <v>562768533</v>
      </c>
      <c r="N25" s="11">
        <v>837536288</v>
      </c>
      <c r="O25" s="11">
        <v>668629875</v>
      </c>
      <c r="P25" s="11">
        <v>959340361</v>
      </c>
      <c r="Q25" s="11">
        <v>1175866579</v>
      </c>
      <c r="R25" s="11">
        <v>988291993</v>
      </c>
      <c r="S25" s="11">
        <v>1295603500</v>
      </c>
      <c r="T25" s="11">
        <v>1580588578</v>
      </c>
      <c r="U25" s="11">
        <v>1928259882</v>
      </c>
      <c r="V25" s="11" t="s">
        <v>422</v>
      </c>
      <c r="W25" s="11">
        <v>919686540.41700006</v>
      </c>
      <c r="X25" s="11" t="s">
        <v>422</v>
      </c>
      <c r="Y25" s="12"/>
      <c r="Z25" s="6"/>
    </row>
    <row r="26" spans="1:26" x14ac:dyDescent="0.3">
      <c r="A26" s="2" t="s">
        <v>23</v>
      </c>
      <c r="B26" s="4" t="s">
        <v>206</v>
      </c>
      <c r="C26" s="4">
        <v>0</v>
      </c>
      <c r="D26" s="10" t="s">
        <v>420</v>
      </c>
      <c r="E26" s="10" t="s">
        <v>374</v>
      </c>
      <c r="F26" s="11" t="s">
        <v>422</v>
      </c>
      <c r="G26" s="11" t="s">
        <v>422</v>
      </c>
      <c r="H26" s="11" t="s">
        <v>422</v>
      </c>
      <c r="I26" s="11">
        <v>578605.12</v>
      </c>
      <c r="J26" s="11">
        <v>324317</v>
      </c>
      <c r="K26" s="11">
        <v>1538688</v>
      </c>
      <c r="L26" s="11">
        <v>1093577</v>
      </c>
      <c r="M26" s="11">
        <v>2527912</v>
      </c>
      <c r="N26" s="11">
        <v>1696512</v>
      </c>
      <c r="O26" s="11">
        <v>1561084</v>
      </c>
      <c r="P26" s="11">
        <v>1802587</v>
      </c>
      <c r="Q26" s="11">
        <v>963238</v>
      </c>
      <c r="R26" s="11" t="s">
        <v>422</v>
      </c>
      <c r="S26" s="11" t="s">
        <v>422</v>
      </c>
      <c r="T26" s="11" t="s">
        <v>422</v>
      </c>
      <c r="U26" s="11" t="s">
        <v>422</v>
      </c>
      <c r="V26" s="11" t="s">
        <v>422</v>
      </c>
      <c r="W26" s="11" t="s">
        <v>422</v>
      </c>
      <c r="X26" s="11" t="s">
        <v>422</v>
      </c>
      <c r="Y26" s="12"/>
      <c r="Z26" s="9"/>
    </row>
    <row r="27" spans="1:26" x14ac:dyDescent="0.3">
      <c r="A27" s="2" t="s">
        <v>24</v>
      </c>
      <c r="B27" s="4" t="s">
        <v>207</v>
      </c>
      <c r="C27" s="4">
        <v>0</v>
      </c>
      <c r="D27" s="10" t="s">
        <v>417</v>
      </c>
      <c r="E27" s="10" t="s">
        <v>374</v>
      </c>
      <c r="F27" s="11">
        <v>2885910.344</v>
      </c>
      <c r="G27" s="11">
        <v>7697152.0539999995</v>
      </c>
      <c r="H27" s="11">
        <v>7478872.1859999998</v>
      </c>
      <c r="I27" s="11">
        <v>10663254.43</v>
      </c>
      <c r="J27" s="11">
        <v>18465223</v>
      </c>
      <c r="K27" s="11">
        <v>31082438</v>
      </c>
      <c r="L27" s="11">
        <v>24359689</v>
      </c>
      <c r="M27" s="11">
        <v>14590446</v>
      </c>
      <c r="N27" s="11">
        <v>21258657</v>
      </c>
      <c r="O27" s="11">
        <v>16103675</v>
      </c>
      <c r="P27" s="11">
        <v>26111593</v>
      </c>
      <c r="Q27" s="11">
        <v>26593819</v>
      </c>
      <c r="R27" s="11">
        <v>19311524</v>
      </c>
      <c r="S27" s="11">
        <v>34343804</v>
      </c>
      <c r="T27" s="11">
        <v>34958244</v>
      </c>
      <c r="U27" s="11">
        <v>36280631</v>
      </c>
      <c r="V27" s="11">
        <v>32255636.670000002</v>
      </c>
      <c r="W27" s="11">
        <v>27087287.399999999</v>
      </c>
      <c r="X27" s="11">
        <v>27104143.517999999</v>
      </c>
      <c r="Y27" s="12"/>
      <c r="Z27" s="9"/>
    </row>
    <row r="28" spans="1:26" x14ac:dyDescent="0.3">
      <c r="A28" s="2" t="s">
        <v>25</v>
      </c>
      <c r="B28" s="4" t="s">
        <v>208</v>
      </c>
      <c r="C28" s="4" t="s">
        <v>424</v>
      </c>
      <c r="D28" s="10" t="s">
        <v>418</v>
      </c>
      <c r="E28" s="10" t="s">
        <v>373</v>
      </c>
      <c r="F28" s="11">
        <v>12778048.1</v>
      </c>
      <c r="G28" s="11">
        <v>10819554.49</v>
      </c>
      <c r="H28" s="11">
        <v>13296933.76</v>
      </c>
      <c r="I28" s="11">
        <v>8827302.0209999997</v>
      </c>
      <c r="J28" s="11">
        <v>9115229</v>
      </c>
      <c r="K28" s="11">
        <v>9788996</v>
      </c>
      <c r="L28" s="11">
        <v>8881658</v>
      </c>
      <c r="M28" s="11">
        <v>11425980</v>
      </c>
      <c r="N28" s="11">
        <v>32177531</v>
      </c>
      <c r="O28" s="11">
        <v>22655018</v>
      </c>
      <c r="P28" s="11">
        <v>24647291</v>
      </c>
      <c r="Q28" s="11">
        <v>24991207</v>
      </c>
      <c r="R28" s="11">
        <v>24103371</v>
      </c>
      <c r="S28" s="11">
        <v>28260587</v>
      </c>
      <c r="T28" s="11">
        <v>30410610</v>
      </c>
      <c r="U28" s="11">
        <v>23264177</v>
      </c>
      <c r="V28" s="11">
        <v>21990621</v>
      </c>
      <c r="W28" s="11">
        <v>26749550</v>
      </c>
      <c r="X28" s="11">
        <v>24352000</v>
      </c>
      <c r="Y28" s="12"/>
      <c r="Z28" s="9"/>
    </row>
    <row r="29" spans="1:26" x14ac:dyDescent="0.3">
      <c r="A29" s="2" t="s">
        <v>26</v>
      </c>
      <c r="B29" s="4" t="s">
        <v>209</v>
      </c>
      <c r="C29" s="4" t="s">
        <v>424</v>
      </c>
      <c r="D29" s="10" t="s">
        <v>418</v>
      </c>
      <c r="E29" s="10" t="s">
        <v>382</v>
      </c>
      <c r="F29" s="11">
        <v>2300000</v>
      </c>
      <c r="G29" s="11" t="s">
        <v>422</v>
      </c>
      <c r="H29" s="11" t="s">
        <v>422</v>
      </c>
      <c r="I29" s="11">
        <v>2175000</v>
      </c>
      <c r="J29" s="11">
        <v>3328353</v>
      </c>
      <c r="K29" s="11">
        <v>11410685</v>
      </c>
      <c r="L29" s="11">
        <v>11517715</v>
      </c>
      <c r="M29" s="11">
        <v>9773702</v>
      </c>
      <c r="N29" s="11">
        <v>9072982</v>
      </c>
      <c r="O29" s="11">
        <v>10977119</v>
      </c>
      <c r="P29" s="11">
        <v>9598500</v>
      </c>
      <c r="Q29" s="11">
        <v>8750104</v>
      </c>
      <c r="R29" s="11">
        <v>9254164</v>
      </c>
      <c r="S29" s="11">
        <v>9787262</v>
      </c>
      <c r="T29" s="11">
        <v>10351069</v>
      </c>
      <c r="U29" s="11">
        <v>7852111</v>
      </c>
      <c r="V29" s="11">
        <v>10568320.6</v>
      </c>
      <c r="W29" s="11">
        <v>11186868.75</v>
      </c>
      <c r="X29" s="11">
        <v>16103682</v>
      </c>
      <c r="Y29" s="12"/>
      <c r="Z29" s="9"/>
    </row>
    <row r="30" spans="1:26" x14ac:dyDescent="0.3">
      <c r="A30" s="2" t="s">
        <v>27</v>
      </c>
      <c r="B30" s="4" t="s">
        <v>210</v>
      </c>
      <c r="C30" s="4">
        <v>0</v>
      </c>
      <c r="D30" s="10" t="s">
        <v>418</v>
      </c>
      <c r="E30" s="10" t="s">
        <v>378</v>
      </c>
      <c r="F30" s="11">
        <v>63202.631999999998</v>
      </c>
      <c r="G30" s="11">
        <v>43520</v>
      </c>
      <c r="H30" s="11">
        <v>46178.571000000004</v>
      </c>
      <c r="I30" s="11">
        <v>207559.524</v>
      </c>
      <c r="J30" s="11">
        <v>323491</v>
      </c>
      <c r="K30" s="11">
        <v>250890</v>
      </c>
      <c r="L30" s="11">
        <v>216368</v>
      </c>
      <c r="M30" s="11">
        <v>181846</v>
      </c>
      <c r="N30" s="11">
        <v>185350</v>
      </c>
      <c r="O30" s="11">
        <v>206540</v>
      </c>
      <c r="P30" s="11">
        <v>207000</v>
      </c>
      <c r="Q30" s="11">
        <v>171716</v>
      </c>
      <c r="R30" s="11">
        <v>250000</v>
      </c>
      <c r="S30" s="11">
        <v>288755</v>
      </c>
      <c r="T30" s="11">
        <v>327510</v>
      </c>
      <c r="U30" s="11">
        <v>380827</v>
      </c>
      <c r="V30" s="11">
        <v>277000</v>
      </c>
      <c r="W30" s="11">
        <v>188000</v>
      </c>
      <c r="X30" s="11" t="s">
        <v>422</v>
      </c>
      <c r="Y30" s="12"/>
      <c r="Z30" s="6"/>
    </row>
    <row r="31" spans="1:26" x14ac:dyDescent="0.3">
      <c r="A31" s="2" t="s">
        <v>28</v>
      </c>
      <c r="B31" s="4" t="s">
        <v>211</v>
      </c>
      <c r="C31" s="4" t="s">
        <v>424</v>
      </c>
      <c r="D31" s="10" t="s">
        <v>420</v>
      </c>
      <c r="E31" s="10" t="s">
        <v>379</v>
      </c>
      <c r="F31" s="11">
        <v>1753500</v>
      </c>
      <c r="G31" s="11">
        <v>1753500</v>
      </c>
      <c r="H31" s="11">
        <v>1998252</v>
      </c>
      <c r="I31" s="11">
        <v>3489050</v>
      </c>
      <c r="J31" s="11">
        <v>2808589</v>
      </c>
      <c r="K31" s="11">
        <v>4695909</v>
      </c>
      <c r="L31" s="11">
        <v>4789135</v>
      </c>
      <c r="M31" s="11">
        <v>5228651</v>
      </c>
      <c r="N31" s="11">
        <v>4976806</v>
      </c>
      <c r="O31" s="11">
        <v>6389418</v>
      </c>
      <c r="P31" s="11">
        <v>7351240</v>
      </c>
      <c r="Q31" s="11">
        <v>8127288</v>
      </c>
      <c r="R31" s="11">
        <v>7313114</v>
      </c>
      <c r="S31" s="11">
        <v>9540053</v>
      </c>
      <c r="T31" s="11">
        <v>7674466</v>
      </c>
      <c r="U31" s="11">
        <v>8594797</v>
      </c>
      <c r="V31" s="11">
        <v>7926884.9900000002</v>
      </c>
      <c r="W31" s="11">
        <v>5703172.2300000004</v>
      </c>
      <c r="X31" s="11">
        <v>10696853.08</v>
      </c>
      <c r="Y31" s="12"/>
      <c r="Z31" s="6"/>
    </row>
    <row r="32" spans="1:26" x14ac:dyDescent="0.3">
      <c r="A32" s="2" t="s">
        <v>29</v>
      </c>
      <c r="B32" s="4" t="s">
        <v>212</v>
      </c>
      <c r="C32" s="4" t="s">
        <v>424</v>
      </c>
      <c r="D32" s="10" t="s">
        <v>418</v>
      </c>
      <c r="E32" s="10" t="s">
        <v>383</v>
      </c>
      <c r="F32" s="11">
        <v>6109678.1610000003</v>
      </c>
      <c r="G32" s="11">
        <v>3626643.9389999998</v>
      </c>
      <c r="H32" s="11">
        <v>4905624.3849999998</v>
      </c>
      <c r="I32" s="11">
        <v>6265711.2549999999</v>
      </c>
      <c r="J32" s="11">
        <v>14417876</v>
      </c>
      <c r="K32" s="11">
        <v>21191105</v>
      </c>
      <c r="L32" s="11">
        <v>20844097</v>
      </c>
      <c r="M32" s="11">
        <v>23754162</v>
      </c>
      <c r="N32" s="11">
        <v>21214505</v>
      </c>
      <c r="O32" s="11">
        <v>35522064</v>
      </c>
      <c r="P32" s="11">
        <v>13252340</v>
      </c>
      <c r="Q32" s="11">
        <v>16878764</v>
      </c>
      <c r="R32" s="11">
        <v>14728433</v>
      </c>
      <c r="S32" s="11">
        <v>7193183</v>
      </c>
      <c r="T32" s="11">
        <v>21318962</v>
      </c>
      <c r="U32" s="11" t="s">
        <v>422</v>
      </c>
      <c r="V32" s="11">
        <v>18514316.100000001</v>
      </c>
      <c r="W32" s="11">
        <v>33819550.340000004</v>
      </c>
      <c r="X32" s="11">
        <v>25729426.057</v>
      </c>
      <c r="Y32" s="12"/>
      <c r="Z32" s="6"/>
    </row>
    <row r="33" spans="1:26" x14ac:dyDescent="0.3">
      <c r="A33" s="2" t="s">
        <v>30</v>
      </c>
      <c r="B33" s="4" t="s">
        <v>213</v>
      </c>
      <c r="C33" s="4">
        <v>0</v>
      </c>
      <c r="D33" s="10" t="s">
        <v>419</v>
      </c>
      <c r="E33" s="10" t="s">
        <v>374</v>
      </c>
      <c r="F33" s="11" t="s">
        <v>422</v>
      </c>
      <c r="G33" s="11" t="s">
        <v>422</v>
      </c>
      <c r="H33" s="11" t="s">
        <v>422</v>
      </c>
      <c r="I33" s="11" t="s">
        <v>422</v>
      </c>
      <c r="J33" s="11" t="s">
        <v>422</v>
      </c>
      <c r="K33" s="11" t="s">
        <v>422</v>
      </c>
      <c r="L33" s="11" t="s">
        <v>422</v>
      </c>
      <c r="M33" s="11" t="s">
        <v>422</v>
      </c>
      <c r="N33" s="11" t="s">
        <v>422</v>
      </c>
      <c r="O33" s="11" t="s">
        <v>422</v>
      </c>
      <c r="P33" s="11" t="s">
        <v>422</v>
      </c>
      <c r="Q33" s="11" t="s">
        <v>422</v>
      </c>
      <c r="R33" s="11" t="s">
        <v>422</v>
      </c>
      <c r="S33" s="11" t="s">
        <v>422</v>
      </c>
      <c r="T33" s="11" t="s">
        <v>422</v>
      </c>
      <c r="U33" s="11" t="s">
        <v>422</v>
      </c>
      <c r="V33" s="11" t="s">
        <v>422</v>
      </c>
      <c r="W33" s="11" t="s">
        <v>422</v>
      </c>
      <c r="X33" s="11" t="s">
        <v>422</v>
      </c>
      <c r="Y33" s="12"/>
      <c r="Z33" s="9"/>
    </row>
    <row r="34" spans="1:26" x14ac:dyDescent="0.3">
      <c r="A34" s="2" t="s">
        <v>396</v>
      </c>
      <c r="B34" s="4" t="s">
        <v>179</v>
      </c>
      <c r="C34" s="4" t="s">
        <v>424</v>
      </c>
      <c r="D34" s="10" t="s">
        <v>418</v>
      </c>
      <c r="E34" s="10" t="s">
        <v>373</v>
      </c>
      <c r="F34" s="11" t="s">
        <v>422</v>
      </c>
      <c r="G34" s="11">
        <v>6250000</v>
      </c>
      <c r="H34" s="11" t="s">
        <v>422</v>
      </c>
      <c r="I34" s="11">
        <v>465983.10800000001</v>
      </c>
      <c r="J34" s="11">
        <v>2242833</v>
      </c>
      <c r="K34" s="11">
        <v>2363942</v>
      </c>
      <c r="L34" s="11">
        <v>2296330</v>
      </c>
      <c r="M34" s="11">
        <v>2640268</v>
      </c>
      <c r="N34" s="11">
        <v>3495031</v>
      </c>
      <c r="O34" s="11">
        <v>4449284</v>
      </c>
      <c r="P34" s="11">
        <v>2806695</v>
      </c>
      <c r="Q34" s="11">
        <v>2164449</v>
      </c>
      <c r="R34" s="11">
        <v>2435964</v>
      </c>
      <c r="S34" s="11" t="s">
        <v>422</v>
      </c>
      <c r="T34" s="11" t="s">
        <v>422</v>
      </c>
      <c r="U34" s="11">
        <v>6176394</v>
      </c>
      <c r="V34" s="11">
        <v>7269429</v>
      </c>
      <c r="W34" s="11">
        <v>2319995</v>
      </c>
      <c r="X34" s="11">
        <v>5026379.5</v>
      </c>
      <c r="Y34" s="12"/>
      <c r="Z34" s="9"/>
    </row>
    <row r="35" spans="1:26" x14ac:dyDescent="0.3">
      <c r="A35" s="2" t="s">
        <v>31</v>
      </c>
      <c r="B35" s="4" t="s">
        <v>214</v>
      </c>
      <c r="C35" s="4" t="s">
        <v>424</v>
      </c>
      <c r="D35" s="10" t="s">
        <v>418</v>
      </c>
      <c r="E35" s="10" t="s">
        <v>373</v>
      </c>
      <c r="F35" s="11">
        <v>581818.18200000003</v>
      </c>
      <c r="G35" s="11">
        <v>1057659.291</v>
      </c>
      <c r="H35" s="11">
        <v>2324170.031</v>
      </c>
      <c r="I35" s="11">
        <v>3590680.7710000002</v>
      </c>
      <c r="J35" s="11">
        <v>3470966</v>
      </c>
      <c r="K35" s="11">
        <v>3351252</v>
      </c>
      <c r="L35" s="11">
        <v>6260482</v>
      </c>
      <c r="M35" s="11">
        <v>4152498</v>
      </c>
      <c r="N35" s="11">
        <v>1764724</v>
      </c>
      <c r="O35" s="11">
        <v>5842927</v>
      </c>
      <c r="P35" s="11">
        <v>9809330</v>
      </c>
      <c r="Q35" s="11">
        <v>3141816</v>
      </c>
      <c r="R35" s="11">
        <v>4522984</v>
      </c>
      <c r="S35" s="11">
        <v>3893500</v>
      </c>
      <c r="T35" s="11">
        <v>7630746</v>
      </c>
      <c r="U35" s="11">
        <v>5687587</v>
      </c>
      <c r="V35" s="11">
        <v>6843784.4539999999</v>
      </c>
      <c r="W35" s="11">
        <v>9340762</v>
      </c>
      <c r="X35" s="11">
        <v>14688108.088</v>
      </c>
      <c r="Y35" s="12"/>
      <c r="Z35" s="9"/>
    </row>
    <row r="36" spans="1:26" x14ac:dyDescent="0.3">
      <c r="A36" s="2" t="s">
        <v>32</v>
      </c>
      <c r="B36" s="4" t="s">
        <v>215</v>
      </c>
      <c r="C36" s="4">
        <v>0</v>
      </c>
      <c r="D36" s="10" t="s">
        <v>419</v>
      </c>
      <c r="E36" s="10" t="s">
        <v>374</v>
      </c>
      <c r="F36" s="11">
        <v>21557974</v>
      </c>
      <c r="G36" s="11">
        <v>28000000</v>
      </c>
      <c r="H36" s="11">
        <v>37318693.670000002</v>
      </c>
      <c r="I36" s="11">
        <v>41978040.509999998</v>
      </c>
      <c r="J36" s="11">
        <v>46637387</v>
      </c>
      <c r="K36" s="11">
        <v>54469682</v>
      </c>
      <c r="L36" s="11">
        <v>62301976</v>
      </c>
      <c r="M36" s="11">
        <v>28635521</v>
      </c>
      <c r="N36" s="11">
        <v>39469024</v>
      </c>
      <c r="O36" s="11">
        <v>46047074</v>
      </c>
      <c r="P36" s="11">
        <v>43547528</v>
      </c>
      <c r="Q36" s="11">
        <v>47616689</v>
      </c>
      <c r="R36" s="11">
        <v>52041652</v>
      </c>
      <c r="S36" s="11">
        <v>53857082</v>
      </c>
      <c r="T36" s="11" t="s">
        <v>422</v>
      </c>
      <c r="U36" s="11" t="s">
        <v>422</v>
      </c>
      <c r="V36" s="11" t="s">
        <v>422</v>
      </c>
      <c r="W36" s="11" t="s">
        <v>422</v>
      </c>
      <c r="X36" s="11">
        <v>178193489.66299999</v>
      </c>
      <c r="Y36" s="12"/>
      <c r="Z36" s="9"/>
    </row>
    <row r="37" spans="1:26" x14ac:dyDescent="0.3">
      <c r="A37" s="2" t="s">
        <v>33</v>
      </c>
      <c r="B37" s="4" t="s">
        <v>216</v>
      </c>
      <c r="C37" s="4">
        <v>0</v>
      </c>
      <c r="D37" s="10" t="s">
        <v>420</v>
      </c>
      <c r="E37" s="10" t="s">
        <v>374</v>
      </c>
      <c r="F37" s="11" t="s">
        <v>422</v>
      </c>
      <c r="G37" s="11" t="s">
        <v>422</v>
      </c>
      <c r="H37" s="11">
        <v>292682189.69999999</v>
      </c>
      <c r="I37" s="11">
        <v>249872646.90000001</v>
      </c>
      <c r="J37" s="11">
        <v>269830508</v>
      </c>
      <c r="K37" s="11">
        <v>282463824</v>
      </c>
      <c r="L37" s="11">
        <v>289142540</v>
      </c>
      <c r="M37" s="11">
        <v>279721871</v>
      </c>
      <c r="N37" s="11">
        <v>282108475</v>
      </c>
      <c r="O37" s="11">
        <v>326627057</v>
      </c>
      <c r="P37" s="11">
        <v>421395895</v>
      </c>
      <c r="Q37" s="11">
        <v>492352505</v>
      </c>
      <c r="R37" s="11">
        <v>557382689</v>
      </c>
      <c r="S37" s="11">
        <v>512850317</v>
      </c>
      <c r="T37" s="11">
        <v>579645689</v>
      </c>
      <c r="U37" s="11">
        <v>666772608</v>
      </c>
      <c r="V37" s="11">
        <v>593721983.70000005</v>
      </c>
      <c r="W37" s="11">
        <v>423489648.199</v>
      </c>
      <c r="X37" s="11">
        <v>451722291.412</v>
      </c>
      <c r="Y37" s="12"/>
      <c r="Z37" s="6"/>
    </row>
    <row r="38" spans="1:26" x14ac:dyDescent="0.3">
      <c r="A38" s="2" t="s">
        <v>34</v>
      </c>
      <c r="B38" s="4" t="s">
        <v>217</v>
      </c>
      <c r="C38" s="4">
        <v>0</v>
      </c>
      <c r="D38" s="10" t="s">
        <v>419</v>
      </c>
      <c r="E38" s="10" t="s">
        <v>374</v>
      </c>
      <c r="F38" s="11">
        <v>37608034.259999998</v>
      </c>
      <c r="G38" s="11">
        <v>37272939</v>
      </c>
      <c r="H38" s="11">
        <v>29544363</v>
      </c>
      <c r="I38" s="11">
        <v>45663084</v>
      </c>
      <c r="J38" s="11">
        <v>52123331</v>
      </c>
      <c r="K38" s="11">
        <v>90765128</v>
      </c>
      <c r="L38" s="11">
        <v>80216368</v>
      </c>
      <c r="M38" s="11">
        <v>100852017</v>
      </c>
      <c r="N38" s="11">
        <v>86202456</v>
      </c>
      <c r="O38" s="11">
        <v>58492329</v>
      </c>
      <c r="P38" s="11">
        <v>44578246</v>
      </c>
      <c r="Q38" s="11">
        <v>88122437</v>
      </c>
      <c r="R38" s="11">
        <v>93321336</v>
      </c>
      <c r="S38" s="11">
        <v>105568643</v>
      </c>
      <c r="T38" s="11" t="s">
        <v>422</v>
      </c>
      <c r="U38" s="11">
        <v>115782630</v>
      </c>
      <c r="V38" s="11" t="s">
        <v>422</v>
      </c>
      <c r="W38" s="11">
        <v>115021673.514</v>
      </c>
      <c r="X38" s="11">
        <v>55413465.528999999</v>
      </c>
      <c r="Y38" s="12"/>
      <c r="Z38" s="6"/>
    </row>
    <row r="39" spans="1:26" x14ac:dyDescent="0.3">
      <c r="A39" s="2" t="s">
        <v>399</v>
      </c>
      <c r="B39" s="4" t="s">
        <v>180</v>
      </c>
      <c r="C39" s="4" t="s">
        <v>424</v>
      </c>
      <c r="D39" s="10" t="s">
        <v>418</v>
      </c>
      <c r="E39" s="10" t="s">
        <v>379</v>
      </c>
      <c r="F39" s="11" t="s">
        <v>422</v>
      </c>
      <c r="G39" s="11" t="s">
        <v>422</v>
      </c>
      <c r="H39" s="11" t="s">
        <v>422</v>
      </c>
      <c r="I39" s="11">
        <v>161911.81299999999</v>
      </c>
      <c r="J39" s="11">
        <v>344000</v>
      </c>
      <c r="K39" s="11">
        <v>165197</v>
      </c>
      <c r="L39" s="11">
        <v>249878</v>
      </c>
      <c r="M39" s="11">
        <v>274866</v>
      </c>
      <c r="N39" s="11">
        <v>204605</v>
      </c>
      <c r="O39" s="11">
        <v>170629</v>
      </c>
      <c r="P39" s="11">
        <v>158000</v>
      </c>
      <c r="Q39" s="11">
        <v>150500</v>
      </c>
      <c r="R39" s="11">
        <v>159510</v>
      </c>
      <c r="S39" s="11">
        <v>150326</v>
      </c>
      <c r="T39" s="11">
        <v>232955</v>
      </c>
      <c r="U39" s="11">
        <v>191672</v>
      </c>
      <c r="V39" s="11">
        <v>198850</v>
      </c>
      <c r="W39" s="11">
        <v>140313</v>
      </c>
      <c r="X39" s="11">
        <v>245644.34</v>
      </c>
      <c r="Y39" s="12"/>
      <c r="Z39" s="6"/>
    </row>
    <row r="40" spans="1:26" x14ac:dyDescent="0.3">
      <c r="A40" s="2" t="s">
        <v>398</v>
      </c>
      <c r="B40" s="4" t="s">
        <v>218</v>
      </c>
      <c r="C40" s="4" t="s">
        <v>424</v>
      </c>
      <c r="D40" s="10" t="s">
        <v>418</v>
      </c>
      <c r="E40" s="10" t="s">
        <v>384</v>
      </c>
      <c r="F40" s="11">
        <v>666666.66700000002</v>
      </c>
      <c r="G40" s="11">
        <v>140000</v>
      </c>
      <c r="H40" s="11">
        <v>360000</v>
      </c>
      <c r="I40" s="11">
        <v>360000</v>
      </c>
      <c r="J40" s="11">
        <v>2432500</v>
      </c>
      <c r="K40" s="11">
        <v>1834192</v>
      </c>
      <c r="L40" s="11">
        <v>3837735</v>
      </c>
      <c r="M40" s="11">
        <v>4467308</v>
      </c>
      <c r="N40" s="11">
        <v>4656455</v>
      </c>
      <c r="O40" s="11">
        <v>3297938</v>
      </c>
      <c r="P40" s="11">
        <v>1336221</v>
      </c>
      <c r="Q40" s="11">
        <v>993395</v>
      </c>
      <c r="R40" s="11">
        <v>1909376</v>
      </c>
      <c r="S40" s="11">
        <v>4508364</v>
      </c>
      <c r="T40" s="11">
        <v>8501159</v>
      </c>
      <c r="U40" s="11">
        <v>3011029</v>
      </c>
      <c r="V40" s="11">
        <v>2563006.2349999999</v>
      </c>
      <c r="W40" s="11">
        <v>5465407.835</v>
      </c>
      <c r="X40" s="11">
        <v>4945845.0559999999</v>
      </c>
      <c r="Y40" s="12"/>
      <c r="Z40" s="6"/>
    </row>
    <row r="41" spans="1:26" x14ac:dyDescent="0.3">
      <c r="A41" s="2" t="s">
        <v>37</v>
      </c>
      <c r="B41" s="4" t="s">
        <v>219</v>
      </c>
      <c r="C41" s="4">
        <v>0</v>
      </c>
      <c r="D41" s="10" t="s">
        <v>420</v>
      </c>
      <c r="E41" s="10" t="s">
        <v>374</v>
      </c>
      <c r="F41" s="11">
        <v>2383.6329999999998</v>
      </c>
      <c r="G41" s="11">
        <v>20100</v>
      </c>
      <c r="H41" s="11">
        <v>3514.444</v>
      </c>
      <c r="I41" s="11">
        <v>7169</v>
      </c>
      <c r="J41" s="11">
        <v>25000</v>
      </c>
      <c r="K41" s="11">
        <v>17500</v>
      </c>
      <c r="L41" s="11">
        <v>20000</v>
      </c>
      <c r="M41" s="11">
        <v>22500</v>
      </c>
      <c r="N41" s="11">
        <v>25000</v>
      </c>
      <c r="O41" s="11">
        <v>25000</v>
      </c>
      <c r="P41" s="11">
        <v>25000</v>
      </c>
      <c r="Q41" s="11">
        <v>17500</v>
      </c>
      <c r="R41" s="11">
        <v>10725</v>
      </c>
      <c r="S41" s="11">
        <v>10212</v>
      </c>
      <c r="T41" s="11" t="s">
        <v>422</v>
      </c>
      <c r="U41" s="11" t="s">
        <v>422</v>
      </c>
      <c r="V41" s="11" t="s">
        <v>422</v>
      </c>
      <c r="W41" s="11" t="s">
        <v>422</v>
      </c>
      <c r="X41" s="11" t="s">
        <v>422</v>
      </c>
      <c r="Y41" s="12"/>
      <c r="Z41" s="9"/>
    </row>
    <row r="42" spans="1:26" x14ac:dyDescent="0.3">
      <c r="A42" s="2" t="s">
        <v>38</v>
      </c>
      <c r="B42" s="4" t="s">
        <v>220</v>
      </c>
      <c r="C42" s="4">
        <v>0</v>
      </c>
      <c r="D42" s="10" t="s">
        <v>419</v>
      </c>
      <c r="E42" s="10" t="s">
        <v>374</v>
      </c>
      <c r="F42" s="11" t="s">
        <v>422</v>
      </c>
      <c r="G42" s="11" t="s">
        <v>422</v>
      </c>
      <c r="H42" s="11">
        <v>10215152.369999999</v>
      </c>
      <c r="I42" s="11">
        <v>7982582.7800000003</v>
      </c>
      <c r="J42" s="11">
        <v>22839273</v>
      </c>
      <c r="K42" s="11">
        <v>6000654</v>
      </c>
      <c r="L42" s="11">
        <v>8574990</v>
      </c>
      <c r="M42" s="11">
        <v>10683329</v>
      </c>
      <c r="N42" s="11">
        <v>12318004</v>
      </c>
      <c r="O42" s="11">
        <v>14054312</v>
      </c>
      <c r="P42" s="11">
        <v>15790619</v>
      </c>
      <c r="Q42" s="11">
        <v>16982564</v>
      </c>
      <c r="R42" s="11">
        <v>21485000</v>
      </c>
      <c r="S42" s="11" t="s">
        <v>422</v>
      </c>
      <c r="T42" s="11" t="s">
        <v>422</v>
      </c>
      <c r="U42" s="11" t="s">
        <v>422</v>
      </c>
      <c r="V42" s="11">
        <v>16419986.890000001</v>
      </c>
      <c r="W42" s="11" t="s">
        <v>422</v>
      </c>
      <c r="X42" s="11" t="s">
        <v>422</v>
      </c>
      <c r="Y42" s="12"/>
      <c r="Z42" s="6"/>
    </row>
    <row r="43" spans="1:26" x14ac:dyDescent="0.3">
      <c r="A43" s="2" t="s">
        <v>39</v>
      </c>
      <c r="B43" s="4" t="s">
        <v>221</v>
      </c>
      <c r="C43" s="4" t="s">
        <v>424</v>
      </c>
      <c r="D43" s="10" t="s">
        <v>418</v>
      </c>
      <c r="E43" s="10" t="s">
        <v>384</v>
      </c>
      <c r="F43" s="11">
        <v>11555884.77</v>
      </c>
      <c r="G43" s="11">
        <v>12721499.800000001</v>
      </c>
      <c r="H43" s="11">
        <v>13615205.710000001</v>
      </c>
      <c r="I43" s="11">
        <v>8112477.9649999999</v>
      </c>
      <c r="J43" s="11">
        <v>7115064</v>
      </c>
      <c r="K43" s="11">
        <v>6304025</v>
      </c>
      <c r="L43" s="11">
        <v>3134085</v>
      </c>
      <c r="M43" s="11">
        <v>8982291</v>
      </c>
      <c r="N43" s="11">
        <v>22159318</v>
      </c>
      <c r="O43" s="11">
        <v>15935500</v>
      </c>
      <c r="P43" s="11">
        <v>13696374</v>
      </c>
      <c r="Q43" s="11">
        <v>34336613</v>
      </c>
      <c r="R43" s="11">
        <v>20148141</v>
      </c>
      <c r="S43" s="11">
        <v>35379131</v>
      </c>
      <c r="T43" s="11">
        <v>20766531</v>
      </c>
      <c r="U43" s="11">
        <v>29792102</v>
      </c>
      <c r="V43" s="11">
        <v>18694193.739999998</v>
      </c>
      <c r="W43" s="11">
        <v>71834630.196999997</v>
      </c>
      <c r="X43" s="11">
        <v>31275025.109999999</v>
      </c>
      <c r="Y43" s="12"/>
      <c r="Z43" s="6"/>
    </row>
    <row r="44" spans="1:26" x14ac:dyDescent="0.3">
      <c r="A44" s="2" t="s">
        <v>40</v>
      </c>
      <c r="B44" s="4" t="s">
        <v>222</v>
      </c>
      <c r="C44" s="4">
        <v>0</v>
      </c>
      <c r="D44" s="10" t="s">
        <v>417</v>
      </c>
      <c r="E44" s="10" t="s">
        <v>374</v>
      </c>
      <c r="F44" s="11">
        <v>5995409.2300000004</v>
      </c>
      <c r="G44" s="11" t="s">
        <v>422</v>
      </c>
      <c r="H44" s="11" t="s">
        <v>422</v>
      </c>
      <c r="I44" s="11" t="s">
        <v>422</v>
      </c>
      <c r="J44" s="11">
        <v>140000000</v>
      </c>
      <c r="K44" s="11" t="s">
        <v>422</v>
      </c>
      <c r="L44" s="11">
        <v>6495402</v>
      </c>
      <c r="M44" s="11">
        <v>6660964</v>
      </c>
      <c r="N44" s="11">
        <v>8872397</v>
      </c>
      <c r="O44" s="11">
        <v>8748519</v>
      </c>
      <c r="P44" s="11">
        <v>9630565</v>
      </c>
      <c r="Q44" s="11">
        <v>9910000</v>
      </c>
      <c r="R44" s="11">
        <v>10192657</v>
      </c>
      <c r="S44" s="11">
        <v>18723905</v>
      </c>
      <c r="T44" s="11">
        <v>19957498</v>
      </c>
      <c r="U44" s="11">
        <v>20754446</v>
      </c>
      <c r="V44" s="11">
        <v>15657969.52</v>
      </c>
      <c r="W44" s="11">
        <v>15602595.460000001</v>
      </c>
      <c r="X44" s="11">
        <v>15692384.243000001</v>
      </c>
      <c r="Y44" s="12"/>
      <c r="Z44" s="9"/>
    </row>
    <row r="45" spans="1:26" x14ac:dyDescent="0.3">
      <c r="A45" s="2" t="s">
        <v>41</v>
      </c>
      <c r="B45" s="4" t="s">
        <v>223</v>
      </c>
      <c r="C45" s="4">
        <v>0</v>
      </c>
      <c r="D45" s="10" t="s">
        <v>419</v>
      </c>
      <c r="E45" s="10" t="s">
        <v>376</v>
      </c>
      <c r="F45" s="11">
        <v>13517706.449999999</v>
      </c>
      <c r="G45" s="11">
        <v>13812289.869999999</v>
      </c>
      <c r="H45" s="11">
        <v>14249279.300000001</v>
      </c>
      <c r="I45" s="11">
        <v>14511509.77</v>
      </c>
      <c r="J45" s="11">
        <v>21706332</v>
      </c>
      <c r="K45" s="11">
        <v>20638424</v>
      </c>
      <c r="L45" s="11">
        <v>17841840</v>
      </c>
      <c r="M45" s="11">
        <v>12605300</v>
      </c>
      <c r="N45" s="11">
        <v>12677050</v>
      </c>
      <c r="O45" s="11">
        <v>12677050</v>
      </c>
      <c r="P45" s="11">
        <v>12751300</v>
      </c>
      <c r="Q45" s="11">
        <v>13030703</v>
      </c>
      <c r="R45" s="11">
        <v>13036052</v>
      </c>
      <c r="S45" s="11">
        <v>13164283</v>
      </c>
      <c r="T45" s="11">
        <v>13132121</v>
      </c>
      <c r="U45" s="11">
        <v>13086328</v>
      </c>
      <c r="V45" s="11" t="s">
        <v>422</v>
      </c>
      <c r="W45" s="11" t="s">
        <v>422</v>
      </c>
      <c r="X45" s="11" t="s">
        <v>422</v>
      </c>
      <c r="Y45" s="12"/>
      <c r="Z45" s="6"/>
    </row>
    <row r="46" spans="1:26" x14ac:dyDescent="0.3">
      <c r="A46" s="2" t="s">
        <v>42</v>
      </c>
      <c r="B46" s="4" t="s">
        <v>224</v>
      </c>
      <c r="C46" s="4">
        <v>0</v>
      </c>
      <c r="D46" s="10" t="s">
        <v>417</v>
      </c>
      <c r="E46" s="10" t="s">
        <v>374</v>
      </c>
      <c r="F46" s="11" t="s">
        <v>422</v>
      </c>
      <c r="G46" s="11" t="s">
        <v>422</v>
      </c>
      <c r="H46" s="11">
        <v>13044117.65</v>
      </c>
      <c r="I46" s="11">
        <v>4549254.5630000001</v>
      </c>
      <c r="J46" s="11">
        <v>9685628</v>
      </c>
      <c r="K46" s="11" t="s">
        <v>422</v>
      </c>
      <c r="L46" s="11" t="s">
        <v>422</v>
      </c>
      <c r="M46" s="11" t="s">
        <v>422</v>
      </c>
      <c r="N46" s="11" t="s">
        <v>422</v>
      </c>
      <c r="O46" s="11" t="s">
        <v>422</v>
      </c>
      <c r="P46" s="11">
        <v>2000000</v>
      </c>
      <c r="Q46" s="11">
        <v>2500000</v>
      </c>
      <c r="R46" s="11">
        <v>3000000</v>
      </c>
      <c r="S46" s="11">
        <v>6000000</v>
      </c>
      <c r="T46" s="11">
        <v>9000000</v>
      </c>
      <c r="U46" s="11">
        <v>12000000</v>
      </c>
      <c r="V46" s="11">
        <v>9303166.5299999993</v>
      </c>
      <c r="W46" s="11">
        <v>12620837.809</v>
      </c>
      <c r="X46" s="11">
        <v>12914081.397</v>
      </c>
      <c r="Y46" s="12"/>
      <c r="Z46" s="9"/>
    </row>
    <row r="47" spans="1:26" x14ac:dyDescent="0.3">
      <c r="A47" s="2" t="s">
        <v>400</v>
      </c>
      <c r="B47" s="4" t="s">
        <v>225</v>
      </c>
      <c r="C47" s="4">
        <v>0</v>
      </c>
      <c r="D47" s="10" t="s">
        <v>417</v>
      </c>
      <c r="E47" s="10" t="s">
        <v>374</v>
      </c>
      <c r="F47" s="11">
        <v>29565825.850000001</v>
      </c>
      <c r="G47" s="11">
        <v>29565825.850000001</v>
      </c>
      <c r="H47" s="11">
        <v>38074708.439999998</v>
      </c>
      <c r="I47" s="11">
        <v>47144465.979999997</v>
      </c>
      <c r="J47" s="11" t="s">
        <v>422</v>
      </c>
      <c r="K47" s="11" t="s">
        <v>422</v>
      </c>
      <c r="L47" s="11" t="s">
        <v>422</v>
      </c>
      <c r="M47" s="11" t="s">
        <v>422</v>
      </c>
      <c r="N47" s="11" t="s">
        <v>422</v>
      </c>
      <c r="O47" s="11" t="s">
        <v>422</v>
      </c>
      <c r="P47" s="11" t="s">
        <v>422</v>
      </c>
      <c r="Q47" s="11" t="s">
        <v>422</v>
      </c>
      <c r="R47" s="11" t="s">
        <v>422</v>
      </c>
      <c r="S47" s="11" t="s">
        <v>422</v>
      </c>
      <c r="T47" s="11" t="s">
        <v>422</v>
      </c>
      <c r="U47" s="11" t="s">
        <v>422</v>
      </c>
      <c r="V47" s="11" t="s">
        <v>422</v>
      </c>
      <c r="W47" s="11" t="s">
        <v>422</v>
      </c>
      <c r="X47" s="11" t="s">
        <v>422</v>
      </c>
      <c r="Y47" s="12"/>
      <c r="Z47" s="9"/>
    </row>
    <row r="48" spans="1:26" x14ac:dyDescent="0.3">
      <c r="A48" s="2" t="s">
        <v>409</v>
      </c>
      <c r="B48" s="4" t="s">
        <v>226</v>
      </c>
      <c r="C48" s="4" t="s">
        <v>424</v>
      </c>
      <c r="D48" s="10" t="s">
        <v>421</v>
      </c>
      <c r="E48" s="10" t="s">
        <v>385</v>
      </c>
      <c r="F48" s="11" t="s">
        <v>422</v>
      </c>
      <c r="G48" s="11" t="s">
        <v>422</v>
      </c>
      <c r="H48" s="11" t="s">
        <v>422</v>
      </c>
      <c r="I48" s="11">
        <v>2105263</v>
      </c>
      <c r="J48" s="11">
        <v>1800000</v>
      </c>
      <c r="K48" s="11">
        <v>4038394</v>
      </c>
      <c r="L48" s="11">
        <v>6276787</v>
      </c>
      <c r="M48" s="11">
        <v>3500000</v>
      </c>
      <c r="N48" s="11">
        <v>3500000</v>
      </c>
      <c r="O48" s="11">
        <v>3324169</v>
      </c>
      <c r="P48" s="11">
        <v>1283289</v>
      </c>
      <c r="Q48" s="11">
        <v>1787894</v>
      </c>
      <c r="R48" s="11">
        <v>2100702</v>
      </c>
      <c r="S48" s="11">
        <v>2723536</v>
      </c>
      <c r="T48" s="11">
        <v>3470501</v>
      </c>
      <c r="U48" s="11" t="s">
        <v>422</v>
      </c>
      <c r="V48" s="11" t="s">
        <v>422</v>
      </c>
      <c r="W48" s="11" t="s">
        <v>422</v>
      </c>
      <c r="X48" s="11" t="s">
        <v>422</v>
      </c>
      <c r="Y48" s="12"/>
      <c r="Z48" s="9"/>
    </row>
    <row r="49" spans="1:26" x14ac:dyDescent="0.3">
      <c r="A49" s="2" t="s">
        <v>397</v>
      </c>
      <c r="B49" s="4" t="s">
        <v>227</v>
      </c>
      <c r="C49" s="4" t="s">
        <v>424</v>
      </c>
      <c r="D49" s="10" t="s">
        <v>418</v>
      </c>
      <c r="E49" s="10" t="s">
        <v>382</v>
      </c>
      <c r="F49" s="11" t="s">
        <v>422</v>
      </c>
      <c r="G49" s="11" t="s">
        <v>422</v>
      </c>
      <c r="H49" s="11" t="s">
        <v>422</v>
      </c>
      <c r="I49" s="11">
        <v>44632674</v>
      </c>
      <c r="J49" s="11">
        <v>3578187</v>
      </c>
      <c r="K49" s="11">
        <v>2146698</v>
      </c>
      <c r="L49" s="11">
        <v>42252617</v>
      </c>
      <c r="M49" s="11">
        <v>53946231</v>
      </c>
      <c r="N49" s="11">
        <v>59020935</v>
      </c>
      <c r="O49" s="11">
        <v>66955379</v>
      </c>
      <c r="P49" s="11">
        <v>58763460</v>
      </c>
      <c r="Q49" s="11">
        <v>63639109</v>
      </c>
      <c r="R49" s="11">
        <v>24490585</v>
      </c>
      <c r="S49" s="11">
        <v>56781650</v>
      </c>
      <c r="T49" s="11">
        <v>38200000</v>
      </c>
      <c r="U49" s="11">
        <v>60629003</v>
      </c>
      <c r="V49" s="11">
        <v>78866884</v>
      </c>
      <c r="W49" s="11">
        <v>109565565</v>
      </c>
      <c r="X49" s="11">
        <v>100222487</v>
      </c>
      <c r="Y49" s="12"/>
      <c r="Z49" s="9"/>
    </row>
    <row r="50" spans="1:26" x14ac:dyDescent="0.3">
      <c r="A50" s="2" t="s">
        <v>43</v>
      </c>
      <c r="B50" s="4" t="s">
        <v>228</v>
      </c>
      <c r="C50" s="4">
        <v>0</v>
      </c>
      <c r="D50" s="10" t="s">
        <v>417</v>
      </c>
      <c r="E50" s="10" t="s">
        <v>374</v>
      </c>
      <c r="F50" s="11" t="s">
        <v>422</v>
      </c>
      <c r="G50" s="11" t="s">
        <v>422</v>
      </c>
      <c r="H50" s="11" t="s">
        <v>422</v>
      </c>
      <c r="I50" s="11" t="s">
        <v>422</v>
      </c>
      <c r="J50" s="11" t="s">
        <v>422</v>
      </c>
      <c r="K50" s="11" t="s">
        <v>422</v>
      </c>
      <c r="L50" s="11" t="s">
        <v>422</v>
      </c>
      <c r="M50" s="11" t="s">
        <v>422</v>
      </c>
      <c r="N50" s="11" t="s">
        <v>422</v>
      </c>
      <c r="O50" s="11" t="s">
        <v>422</v>
      </c>
      <c r="P50" s="11" t="s">
        <v>422</v>
      </c>
      <c r="Q50" s="11" t="s">
        <v>422</v>
      </c>
      <c r="R50" s="11" t="s">
        <v>422</v>
      </c>
      <c r="S50" s="11" t="s">
        <v>422</v>
      </c>
      <c r="T50" s="11" t="s">
        <v>422</v>
      </c>
      <c r="U50" s="11" t="s">
        <v>422</v>
      </c>
      <c r="V50" s="11" t="s">
        <v>422</v>
      </c>
      <c r="W50" s="11" t="s">
        <v>422</v>
      </c>
      <c r="X50" s="11" t="s">
        <v>422</v>
      </c>
      <c r="Y50" s="12"/>
      <c r="Z50" s="9"/>
    </row>
    <row r="51" spans="1:26" x14ac:dyDescent="0.3">
      <c r="A51" s="2" t="s">
        <v>44</v>
      </c>
      <c r="B51" s="4" t="s">
        <v>229</v>
      </c>
      <c r="C51" s="4" t="s">
        <v>424</v>
      </c>
      <c r="D51" s="10" t="s">
        <v>416</v>
      </c>
      <c r="E51" s="10" t="s">
        <v>384</v>
      </c>
      <c r="F51" s="11" t="s">
        <v>422</v>
      </c>
      <c r="G51" s="11" t="s">
        <v>422</v>
      </c>
      <c r="H51" s="11" t="s">
        <v>422</v>
      </c>
      <c r="I51" s="11" t="s">
        <v>422</v>
      </c>
      <c r="J51" s="11">
        <v>374727</v>
      </c>
      <c r="K51" s="11">
        <v>297962</v>
      </c>
      <c r="L51" s="11">
        <v>631772</v>
      </c>
      <c r="M51" s="11">
        <v>490886</v>
      </c>
      <c r="N51" s="11">
        <v>350000</v>
      </c>
      <c r="O51" s="11">
        <v>700000</v>
      </c>
      <c r="P51" s="11">
        <v>570000</v>
      </c>
      <c r="Q51" s="11">
        <v>570000</v>
      </c>
      <c r="R51" s="11">
        <v>224800</v>
      </c>
      <c r="S51" s="11">
        <v>224800</v>
      </c>
      <c r="T51" s="11">
        <v>271000</v>
      </c>
      <c r="U51" s="11">
        <v>327000</v>
      </c>
      <c r="V51" s="11">
        <v>395000</v>
      </c>
      <c r="W51" s="11">
        <v>476956</v>
      </c>
      <c r="X51" s="11" t="s">
        <v>422</v>
      </c>
      <c r="Y51" s="12"/>
      <c r="Z51" s="6"/>
    </row>
    <row r="52" spans="1:26" x14ac:dyDescent="0.3">
      <c r="A52" s="2" t="s">
        <v>45</v>
      </c>
      <c r="B52" s="4" t="s">
        <v>230</v>
      </c>
      <c r="C52" s="4">
        <v>0</v>
      </c>
      <c r="D52" s="10" t="s">
        <v>419</v>
      </c>
      <c r="E52" s="10" t="s">
        <v>378</v>
      </c>
      <c r="F52" s="11" t="s">
        <v>422</v>
      </c>
      <c r="G52" s="11" t="s">
        <v>422</v>
      </c>
      <c r="H52" s="11" t="s">
        <v>422</v>
      </c>
      <c r="I52" s="11">
        <v>4858</v>
      </c>
      <c r="J52" s="11">
        <v>16048</v>
      </c>
      <c r="K52" s="11">
        <v>54243</v>
      </c>
      <c r="L52" s="11">
        <v>53558</v>
      </c>
      <c r="M52" s="11">
        <v>23519</v>
      </c>
      <c r="N52" s="11">
        <v>15909</v>
      </c>
      <c r="O52" s="11">
        <v>64703</v>
      </c>
      <c r="P52" s="11">
        <v>22944</v>
      </c>
      <c r="Q52" s="11">
        <v>52648</v>
      </c>
      <c r="R52" s="11">
        <v>37111</v>
      </c>
      <c r="S52" s="11">
        <v>81242</v>
      </c>
      <c r="T52" s="11">
        <v>68779</v>
      </c>
      <c r="U52" s="11">
        <v>78983</v>
      </c>
      <c r="V52" s="11">
        <v>92717.86</v>
      </c>
      <c r="W52" s="11">
        <v>121725.24</v>
      </c>
      <c r="X52" s="11">
        <v>68552.899999999994</v>
      </c>
      <c r="Y52" s="12"/>
      <c r="Z52" s="6"/>
    </row>
    <row r="53" spans="1:26" x14ac:dyDescent="0.3">
      <c r="A53" s="2" t="s">
        <v>401</v>
      </c>
      <c r="B53" s="4" t="s">
        <v>231</v>
      </c>
      <c r="C53" s="4">
        <v>0</v>
      </c>
      <c r="D53" s="10" t="s">
        <v>419</v>
      </c>
      <c r="E53" s="10" t="s">
        <v>374</v>
      </c>
      <c r="F53" s="11">
        <v>10331353.359999999</v>
      </c>
      <c r="G53" s="11">
        <v>3009966.8939999999</v>
      </c>
      <c r="H53" s="11">
        <v>3984395.1779999998</v>
      </c>
      <c r="I53" s="11">
        <v>3384649.6779999998</v>
      </c>
      <c r="J53" s="11">
        <v>2971280</v>
      </c>
      <c r="K53" s="11">
        <v>8286606</v>
      </c>
      <c r="L53" s="11">
        <v>5760261</v>
      </c>
      <c r="M53" s="11">
        <v>17736962</v>
      </c>
      <c r="N53" s="11">
        <v>8307899</v>
      </c>
      <c r="O53" s="11">
        <v>8307899</v>
      </c>
      <c r="P53" s="11">
        <v>11324153</v>
      </c>
      <c r="Q53" s="11">
        <v>13174289</v>
      </c>
      <c r="R53" s="11">
        <v>16500000</v>
      </c>
      <c r="S53" s="11">
        <v>19832481</v>
      </c>
      <c r="T53" s="11">
        <v>11410832</v>
      </c>
      <c r="U53" s="11">
        <v>10988732</v>
      </c>
      <c r="V53" s="11">
        <v>19462508.350000001</v>
      </c>
      <c r="W53" s="11">
        <v>26644556.623</v>
      </c>
      <c r="X53" s="11">
        <v>25827654.476</v>
      </c>
      <c r="Y53" s="12"/>
      <c r="Z53" s="6"/>
    </row>
    <row r="54" spans="1:26" x14ac:dyDescent="0.3">
      <c r="A54" s="2" t="s">
        <v>46</v>
      </c>
      <c r="B54" s="4" t="s">
        <v>232</v>
      </c>
      <c r="C54" s="4">
        <v>0</v>
      </c>
      <c r="D54" s="10" t="s">
        <v>419</v>
      </c>
      <c r="E54" s="10" t="s">
        <v>374</v>
      </c>
      <c r="F54" s="11">
        <v>6514494.2999999998</v>
      </c>
      <c r="G54" s="11">
        <v>10000000</v>
      </c>
      <c r="H54" s="11">
        <v>22712300</v>
      </c>
      <c r="I54" s="11">
        <v>31437338.579999998</v>
      </c>
      <c r="J54" s="11">
        <v>47692647</v>
      </c>
      <c r="K54" s="11">
        <v>44000000</v>
      </c>
      <c r="L54" s="11">
        <v>40078302</v>
      </c>
      <c r="M54" s="11">
        <v>30874909</v>
      </c>
      <c r="N54" s="11">
        <v>42786472</v>
      </c>
      <c r="O54" s="11">
        <v>54698035</v>
      </c>
      <c r="P54" s="11">
        <v>61823192</v>
      </c>
      <c r="Q54" s="11">
        <v>38626052</v>
      </c>
      <c r="R54" s="11">
        <v>39085039</v>
      </c>
      <c r="S54" s="11">
        <v>34904317.549999997</v>
      </c>
      <c r="T54" s="11">
        <v>39883818</v>
      </c>
      <c r="U54" s="11">
        <v>46559367</v>
      </c>
      <c r="V54" s="11">
        <v>38240528</v>
      </c>
      <c r="W54" s="11">
        <v>32741836.579999998</v>
      </c>
      <c r="X54" s="11">
        <v>33600953.329999998</v>
      </c>
      <c r="Y54" s="12"/>
      <c r="Z54" s="6"/>
    </row>
    <row r="55" spans="1:26" x14ac:dyDescent="0.3">
      <c r="A55" s="2" t="s">
        <v>47</v>
      </c>
      <c r="B55" s="4" t="s">
        <v>233</v>
      </c>
      <c r="C55" s="4">
        <v>0</v>
      </c>
      <c r="D55" s="10" t="s">
        <v>416</v>
      </c>
      <c r="E55" s="10" t="s">
        <v>386</v>
      </c>
      <c r="F55" s="11">
        <v>51695832.899999999</v>
      </c>
      <c r="G55" s="11">
        <v>53246246.140000001</v>
      </c>
      <c r="H55" s="11">
        <v>36684197.450000003</v>
      </c>
      <c r="I55" s="11">
        <v>57709648.329999998</v>
      </c>
      <c r="J55" s="11">
        <v>56872035</v>
      </c>
      <c r="K55" s="11">
        <v>55594556</v>
      </c>
      <c r="L55" s="11">
        <v>49498147</v>
      </c>
      <c r="M55" s="11">
        <v>65510127</v>
      </c>
      <c r="N55" s="11">
        <v>63559322</v>
      </c>
      <c r="O55" s="11">
        <v>58340538</v>
      </c>
      <c r="P55" s="11">
        <v>44687190</v>
      </c>
      <c r="Q55" s="11">
        <v>35990372</v>
      </c>
      <c r="R55" s="11">
        <v>56283202</v>
      </c>
      <c r="S55" s="11">
        <v>63875060</v>
      </c>
      <c r="T55" s="11" t="s">
        <v>422</v>
      </c>
      <c r="U55" s="11" t="s">
        <v>422</v>
      </c>
      <c r="V55" s="11" t="s">
        <v>422</v>
      </c>
      <c r="W55" s="11" t="s">
        <v>422</v>
      </c>
      <c r="X55" s="11" t="s">
        <v>422</v>
      </c>
      <c r="Y55" s="12"/>
      <c r="Z55" s="6"/>
    </row>
    <row r="56" spans="1:26" x14ac:dyDescent="0.3">
      <c r="A56" s="2" t="s">
        <v>48</v>
      </c>
      <c r="B56" s="4" t="s">
        <v>234</v>
      </c>
      <c r="C56" s="4">
        <v>0</v>
      </c>
      <c r="D56" s="10" t="s">
        <v>419</v>
      </c>
      <c r="E56" s="10" t="s">
        <v>374</v>
      </c>
      <c r="F56" s="11">
        <v>7249219.1399999997</v>
      </c>
      <c r="G56" s="11">
        <v>6309618.1699999999</v>
      </c>
      <c r="H56" s="11">
        <v>4919046.95</v>
      </c>
      <c r="I56" s="11">
        <v>6819666.0099999998</v>
      </c>
      <c r="J56" s="11">
        <v>12269249</v>
      </c>
      <c r="K56" s="11">
        <v>14987726</v>
      </c>
      <c r="L56" s="11">
        <v>9951285</v>
      </c>
      <c r="M56" s="11">
        <v>11023085</v>
      </c>
      <c r="N56" s="11">
        <v>9820720</v>
      </c>
      <c r="O56" s="11">
        <v>14636279</v>
      </c>
      <c r="P56" s="11">
        <v>9516309</v>
      </c>
      <c r="Q56" s="11">
        <v>8898481</v>
      </c>
      <c r="R56" s="11">
        <v>10773405</v>
      </c>
      <c r="S56" s="11">
        <v>14948096</v>
      </c>
      <c r="T56" s="11">
        <v>15390707</v>
      </c>
      <c r="U56" s="11">
        <v>18264496</v>
      </c>
      <c r="V56" s="11" t="s">
        <v>422</v>
      </c>
      <c r="W56" s="11">
        <v>23161262.780000001</v>
      </c>
      <c r="X56" s="11">
        <v>28844982.969999999</v>
      </c>
      <c r="Y56" s="12"/>
      <c r="Z56" s="6"/>
    </row>
    <row r="57" spans="1:26" x14ac:dyDescent="0.3">
      <c r="A57" s="2" t="s">
        <v>49</v>
      </c>
      <c r="B57" s="4" t="s">
        <v>235</v>
      </c>
      <c r="C57" s="4">
        <v>0</v>
      </c>
      <c r="D57" s="10" t="s">
        <v>418</v>
      </c>
      <c r="E57" s="10" t="s">
        <v>374</v>
      </c>
      <c r="F57" s="11" t="s">
        <v>422</v>
      </c>
      <c r="G57" s="11" t="s">
        <v>422</v>
      </c>
      <c r="H57" s="11" t="s">
        <v>422</v>
      </c>
      <c r="I57" s="11">
        <v>145300</v>
      </c>
      <c r="J57" s="11">
        <v>62471</v>
      </c>
      <c r="K57" s="11">
        <v>67094</v>
      </c>
      <c r="L57" s="11">
        <v>118350</v>
      </c>
      <c r="M57" s="11">
        <v>169607</v>
      </c>
      <c r="N57" s="11">
        <v>195019</v>
      </c>
      <c r="O57" s="11">
        <v>222635</v>
      </c>
      <c r="P57" s="11">
        <v>590805</v>
      </c>
      <c r="Q57" s="11">
        <v>222635</v>
      </c>
      <c r="R57" s="11">
        <v>367766</v>
      </c>
      <c r="S57" s="11">
        <v>592574</v>
      </c>
      <c r="T57" s="11" t="s">
        <v>422</v>
      </c>
      <c r="U57" s="11" t="s">
        <v>422</v>
      </c>
      <c r="V57" s="11">
        <v>169874.5</v>
      </c>
      <c r="W57" s="11">
        <v>189753.66</v>
      </c>
      <c r="X57" s="11">
        <v>217712.55</v>
      </c>
      <c r="Y57" s="12"/>
      <c r="Z57" s="6"/>
    </row>
    <row r="58" spans="1:26" x14ac:dyDescent="0.3">
      <c r="A58" s="2" t="s">
        <v>50</v>
      </c>
      <c r="B58" s="4" t="s">
        <v>236</v>
      </c>
      <c r="C58" s="4" t="s">
        <v>424</v>
      </c>
      <c r="D58" s="10" t="s">
        <v>418</v>
      </c>
      <c r="E58" s="10" t="s">
        <v>385</v>
      </c>
      <c r="F58" s="11" t="s">
        <v>422</v>
      </c>
      <c r="G58" s="11" t="s">
        <v>422</v>
      </c>
      <c r="H58" s="11" t="s">
        <v>422</v>
      </c>
      <c r="I58" s="11" t="s">
        <v>422</v>
      </c>
      <c r="J58" s="11">
        <v>1866054</v>
      </c>
      <c r="K58" s="11">
        <v>1227950</v>
      </c>
      <c r="L58" s="11">
        <v>1264789</v>
      </c>
      <c r="M58" s="11">
        <v>1086040</v>
      </c>
      <c r="N58" s="11">
        <v>1420000</v>
      </c>
      <c r="O58" s="11">
        <v>1721873</v>
      </c>
      <c r="P58" s="11">
        <v>2549207</v>
      </c>
      <c r="Q58" s="11">
        <v>2721644</v>
      </c>
      <c r="R58" s="11">
        <v>1894527</v>
      </c>
      <c r="S58" s="11">
        <v>2227861</v>
      </c>
      <c r="T58" s="11">
        <v>1071642</v>
      </c>
      <c r="U58" s="11">
        <v>2044823</v>
      </c>
      <c r="V58" s="11">
        <v>2406779</v>
      </c>
      <c r="W58" s="11">
        <v>3214661</v>
      </c>
      <c r="X58" s="11">
        <v>3860545</v>
      </c>
      <c r="Y58" s="12"/>
      <c r="Z58" s="9"/>
    </row>
    <row r="59" spans="1:26" x14ac:dyDescent="0.3">
      <c r="A59" s="2" t="s">
        <v>51</v>
      </c>
      <c r="B59" s="4" t="s">
        <v>237</v>
      </c>
      <c r="C59" s="4">
        <v>0</v>
      </c>
      <c r="D59" s="10" t="s">
        <v>417</v>
      </c>
      <c r="E59" s="10" t="s">
        <v>374</v>
      </c>
      <c r="F59" s="11" t="s">
        <v>422</v>
      </c>
      <c r="G59" s="11" t="s">
        <v>422</v>
      </c>
      <c r="H59" s="11" t="s">
        <v>422</v>
      </c>
      <c r="I59" s="11" t="s">
        <v>422</v>
      </c>
      <c r="J59" s="11">
        <v>3333510</v>
      </c>
      <c r="K59" s="11">
        <v>3000074</v>
      </c>
      <c r="L59" s="11">
        <v>3011715</v>
      </c>
      <c r="M59" s="11">
        <v>3367663</v>
      </c>
      <c r="N59" s="11">
        <v>1675099</v>
      </c>
      <c r="O59" s="11">
        <v>2663101</v>
      </c>
      <c r="P59" s="11">
        <v>2102535</v>
      </c>
      <c r="Q59" s="11">
        <v>2817227</v>
      </c>
      <c r="R59" s="11">
        <v>4910372</v>
      </c>
      <c r="S59" s="11">
        <v>3841464</v>
      </c>
      <c r="T59" s="11">
        <v>3312369</v>
      </c>
      <c r="U59" s="11">
        <v>7069860</v>
      </c>
      <c r="V59" s="11">
        <v>3854173.2480000001</v>
      </c>
      <c r="W59" s="11">
        <v>3844679.5780000002</v>
      </c>
      <c r="X59" s="11">
        <v>4949327.3130000001</v>
      </c>
      <c r="Y59" s="12"/>
      <c r="Z59" s="9"/>
    </row>
    <row r="60" spans="1:26" x14ac:dyDescent="0.3">
      <c r="A60" s="2" t="s">
        <v>52</v>
      </c>
      <c r="B60" s="4" t="s">
        <v>238</v>
      </c>
      <c r="C60" s="4">
        <v>0</v>
      </c>
      <c r="D60" s="10" t="s">
        <v>418</v>
      </c>
      <c r="E60" s="10" t="s">
        <v>386</v>
      </c>
      <c r="F60" s="11">
        <v>370552.41</v>
      </c>
      <c r="G60" s="11">
        <v>276265.07699999999</v>
      </c>
      <c r="H60" s="11">
        <v>634573.06599999999</v>
      </c>
      <c r="I60" s="11">
        <v>764684.53300000005</v>
      </c>
      <c r="J60" s="11">
        <v>894796</v>
      </c>
      <c r="K60" s="11">
        <v>1352814</v>
      </c>
      <c r="L60" s="11">
        <v>1207449</v>
      </c>
      <c r="M60" s="11">
        <v>1403247</v>
      </c>
      <c r="N60" s="11">
        <v>1247649</v>
      </c>
      <c r="O60" s="11">
        <v>3276707</v>
      </c>
      <c r="P60" s="11">
        <v>3140137</v>
      </c>
      <c r="Q60" s="11">
        <v>3619255</v>
      </c>
      <c r="R60" s="11">
        <v>2945417</v>
      </c>
      <c r="S60" s="11">
        <v>3246593</v>
      </c>
      <c r="T60" s="11">
        <v>4075233</v>
      </c>
      <c r="U60" s="11">
        <v>4540226</v>
      </c>
      <c r="V60" s="11" t="s">
        <v>422</v>
      </c>
      <c r="W60" s="11">
        <v>3540663.8050000002</v>
      </c>
      <c r="X60" s="11">
        <v>4871127.7149999999</v>
      </c>
      <c r="Y60" s="12"/>
      <c r="Z60" s="6"/>
    </row>
    <row r="61" spans="1:26" x14ac:dyDescent="0.3">
      <c r="A61" s="2" t="s">
        <v>53</v>
      </c>
      <c r="B61" s="4" t="s">
        <v>239</v>
      </c>
      <c r="C61" s="4" t="s">
        <v>424</v>
      </c>
      <c r="D61" s="10" t="s">
        <v>418</v>
      </c>
      <c r="E61" s="10" t="s">
        <v>385</v>
      </c>
      <c r="F61" s="11" t="s">
        <v>422</v>
      </c>
      <c r="G61" s="11" t="s">
        <v>422</v>
      </c>
      <c r="H61" s="11" t="s">
        <v>422</v>
      </c>
      <c r="I61" s="11">
        <v>100000000</v>
      </c>
      <c r="J61" s="11">
        <v>20037006</v>
      </c>
      <c r="K61" s="11">
        <v>95068972</v>
      </c>
      <c r="L61" s="11">
        <v>66159005</v>
      </c>
      <c r="M61" s="11">
        <v>79412980</v>
      </c>
      <c r="N61" s="11">
        <v>72954162</v>
      </c>
      <c r="O61" s="11">
        <v>72933903</v>
      </c>
      <c r="P61" s="11">
        <v>80227293</v>
      </c>
      <c r="Q61" s="11">
        <v>81831839</v>
      </c>
      <c r="R61" s="11">
        <v>83468476</v>
      </c>
      <c r="S61" s="11">
        <v>50143648</v>
      </c>
      <c r="T61" s="11">
        <v>65972078</v>
      </c>
      <c r="U61" s="11">
        <v>67689531</v>
      </c>
      <c r="V61" s="11">
        <v>129017205</v>
      </c>
      <c r="W61" s="11">
        <v>141918925</v>
      </c>
      <c r="X61" s="11" t="s">
        <v>422</v>
      </c>
      <c r="Y61" s="12"/>
      <c r="Z61" s="9"/>
    </row>
    <row r="62" spans="1:26" x14ac:dyDescent="0.3">
      <c r="A62" s="2" t="s">
        <v>54</v>
      </c>
      <c r="B62" s="4" t="s">
        <v>240</v>
      </c>
      <c r="C62" s="4">
        <v>0</v>
      </c>
      <c r="D62" s="10" t="s">
        <v>420</v>
      </c>
      <c r="E62" s="10" t="s">
        <v>378</v>
      </c>
      <c r="F62" s="11">
        <v>150626.155</v>
      </c>
      <c r="G62" s="11">
        <v>150626.155</v>
      </c>
      <c r="H62" s="11" t="s">
        <v>422</v>
      </c>
      <c r="I62" s="11" t="s">
        <v>422</v>
      </c>
      <c r="J62" s="11">
        <v>625551</v>
      </c>
      <c r="K62" s="11">
        <v>647991</v>
      </c>
      <c r="L62" s="11">
        <v>670431</v>
      </c>
      <c r="M62" s="11">
        <v>1900740</v>
      </c>
      <c r="N62" s="11">
        <v>3708904</v>
      </c>
      <c r="O62" s="11">
        <v>3194090</v>
      </c>
      <c r="P62" s="11">
        <v>3641658</v>
      </c>
      <c r="Q62" s="11">
        <v>3892807</v>
      </c>
      <c r="R62" s="11">
        <v>3401389</v>
      </c>
      <c r="S62" s="11" t="s">
        <v>422</v>
      </c>
      <c r="T62" s="11" t="s">
        <v>422</v>
      </c>
      <c r="U62" s="11" t="s">
        <v>422</v>
      </c>
      <c r="V62" s="11">
        <v>4200000</v>
      </c>
      <c r="W62" s="11">
        <v>2300000</v>
      </c>
      <c r="X62" s="11" t="s">
        <v>422</v>
      </c>
      <c r="Y62" s="12"/>
      <c r="Z62" s="6"/>
    </row>
    <row r="63" spans="1:26" x14ac:dyDescent="0.3">
      <c r="A63" s="2" t="s">
        <v>55</v>
      </c>
      <c r="B63" s="4" t="s">
        <v>241</v>
      </c>
      <c r="C63" s="4">
        <v>0</v>
      </c>
      <c r="D63" s="10" t="s">
        <v>417</v>
      </c>
      <c r="E63" s="10" t="s">
        <v>374</v>
      </c>
      <c r="F63" s="11">
        <v>12556504.27</v>
      </c>
      <c r="G63" s="11">
        <v>14528508.77</v>
      </c>
      <c r="H63" s="11">
        <v>15588235.289999999</v>
      </c>
      <c r="I63" s="11">
        <v>14769402.26</v>
      </c>
      <c r="J63" s="11">
        <v>22555573</v>
      </c>
      <c r="K63" s="11">
        <v>26986778</v>
      </c>
      <c r="L63" s="11">
        <v>24927846</v>
      </c>
      <c r="M63" s="11">
        <v>23574475</v>
      </c>
      <c r="N63" s="11">
        <v>22883491.84</v>
      </c>
      <c r="O63" s="11">
        <v>22192509</v>
      </c>
      <c r="P63" s="11">
        <v>22000000</v>
      </c>
      <c r="Q63" s="11">
        <v>27608825</v>
      </c>
      <c r="R63" s="11" t="s">
        <v>422</v>
      </c>
      <c r="S63" s="11">
        <v>28770374</v>
      </c>
      <c r="T63" s="11">
        <v>33123551</v>
      </c>
      <c r="U63" s="11">
        <v>35482209</v>
      </c>
      <c r="V63" s="11">
        <v>31591584</v>
      </c>
      <c r="W63" s="11">
        <v>31591584</v>
      </c>
      <c r="X63" s="11">
        <v>36856692.754000001</v>
      </c>
      <c r="Y63" s="12"/>
      <c r="Z63" s="9"/>
    </row>
    <row r="64" spans="1:26" x14ac:dyDescent="0.3">
      <c r="A64" s="2" t="s">
        <v>56</v>
      </c>
      <c r="B64" s="4" t="s">
        <v>242</v>
      </c>
      <c r="C64" s="4">
        <v>0</v>
      </c>
      <c r="D64" s="10" t="s">
        <v>417</v>
      </c>
      <c r="E64" s="10" t="s">
        <v>374</v>
      </c>
      <c r="F64" s="11" t="s">
        <v>422</v>
      </c>
      <c r="G64" s="11" t="s">
        <v>422</v>
      </c>
      <c r="H64" s="11" t="s">
        <v>422</v>
      </c>
      <c r="I64" s="11" t="s">
        <v>422</v>
      </c>
      <c r="J64" s="11" t="s">
        <v>422</v>
      </c>
      <c r="K64" s="11" t="s">
        <v>422</v>
      </c>
      <c r="L64" s="11" t="s">
        <v>422</v>
      </c>
      <c r="M64" s="11" t="s">
        <v>422</v>
      </c>
      <c r="N64" s="11" t="s">
        <v>422</v>
      </c>
      <c r="O64" s="11" t="s">
        <v>422</v>
      </c>
      <c r="P64" s="11" t="s">
        <v>422</v>
      </c>
      <c r="Q64" s="11">
        <v>498186871</v>
      </c>
      <c r="R64" s="11">
        <v>655431817</v>
      </c>
      <c r="S64" s="11" t="s">
        <v>422</v>
      </c>
      <c r="T64" s="11">
        <v>662751118</v>
      </c>
      <c r="U64" s="11" t="s">
        <v>422</v>
      </c>
      <c r="V64" s="11">
        <v>786630441.70000005</v>
      </c>
      <c r="W64" s="11">
        <v>630157986.352</v>
      </c>
      <c r="X64" s="11">
        <v>760942322.43499994</v>
      </c>
      <c r="Y64" s="12"/>
      <c r="Z64" s="9"/>
    </row>
    <row r="65" spans="1:26" x14ac:dyDescent="0.3">
      <c r="A65" s="2" t="s">
        <v>57</v>
      </c>
      <c r="B65" s="4" t="s">
        <v>243</v>
      </c>
      <c r="C65" s="4">
        <v>0</v>
      </c>
      <c r="D65" s="10" t="s">
        <v>418</v>
      </c>
      <c r="E65" s="10" t="s">
        <v>374</v>
      </c>
      <c r="F65" s="11">
        <v>371636.72499999998</v>
      </c>
      <c r="G65" s="11">
        <v>199291</v>
      </c>
      <c r="H65" s="11">
        <v>187102.717</v>
      </c>
      <c r="I65" s="11">
        <v>1125764.794</v>
      </c>
      <c r="J65" s="11">
        <v>989346</v>
      </c>
      <c r="K65" s="11">
        <v>1500424</v>
      </c>
      <c r="L65" s="11">
        <v>1482780</v>
      </c>
      <c r="M65" s="11">
        <v>1532265</v>
      </c>
      <c r="N65" s="11">
        <v>774671</v>
      </c>
      <c r="O65" s="11">
        <v>520378</v>
      </c>
      <c r="P65" s="11">
        <v>421578</v>
      </c>
      <c r="Q65" s="11">
        <v>274869</v>
      </c>
      <c r="R65" s="11">
        <v>451668</v>
      </c>
      <c r="S65" s="11">
        <v>904574</v>
      </c>
      <c r="T65" s="11">
        <v>974769</v>
      </c>
      <c r="U65" s="11">
        <v>952680</v>
      </c>
      <c r="V65" s="11">
        <v>1150000</v>
      </c>
      <c r="W65" s="11">
        <v>1131966.6340000001</v>
      </c>
      <c r="X65" s="11">
        <v>659690.11600000004</v>
      </c>
      <c r="Y65" s="12"/>
      <c r="Z65" s="6"/>
    </row>
    <row r="66" spans="1:26" x14ac:dyDescent="0.3">
      <c r="A66" s="2" t="s">
        <v>58</v>
      </c>
      <c r="B66" s="4" t="s">
        <v>244</v>
      </c>
      <c r="C66" s="4" t="s">
        <v>424</v>
      </c>
      <c r="D66" s="10" t="s">
        <v>418</v>
      </c>
      <c r="E66" s="10" t="s">
        <v>385</v>
      </c>
      <c r="F66" s="11">
        <v>814414.83700000006</v>
      </c>
      <c r="G66" s="11">
        <v>8718839.3729999997</v>
      </c>
      <c r="H66" s="11">
        <v>3154240.0869999998</v>
      </c>
      <c r="I66" s="11">
        <v>857142.85699999996</v>
      </c>
      <c r="J66" s="11">
        <v>1993278</v>
      </c>
      <c r="K66" s="11">
        <v>1851975</v>
      </c>
      <c r="L66" s="11">
        <v>1665000</v>
      </c>
      <c r="M66" s="11">
        <v>1720315</v>
      </c>
      <c r="N66" s="11">
        <v>1775629</v>
      </c>
      <c r="O66" s="11">
        <v>1896543</v>
      </c>
      <c r="P66" s="11">
        <v>2245403</v>
      </c>
      <c r="Q66" s="11">
        <v>2250403</v>
      </c>
      <c r="R66" s="11">
        <v>904431</v>
      </c>
      <c r="S66" s="11">
        <v>2421000</v>
      </c>
      <c r="T66" s="11" t="s">
        <v>422</v>
      </c>
      <c r="U66" s="11">
        <v>3218271</v>
      </c>
      <c r="V66" s="11">
        <v>2232430</v>
      </c>
      <c r="W66" s="11">
        <v>2232430</v>
      </c>
      <c r="X66" s="11">
        <v>1779440.6740000001</v>
      </c>
      <c r="Y66" s="12"/>
      <c r="Z66" s="9"/>
    </row>
    <row r="67" spans="1:26" x14ac:dyDescent="0.3">
      <c r="A67" s="2" t="s">
        <v>59</v>
      </c>
      <c r="B67" s="4" t="s">
        <v>245</v>
      </c>
      <c r="C67" s="4">
        <v>0</v>
      </c>
      <c r="D67" s="10" t="s">
        <v>417</v>
      </c>
      <c r="E67" s="10" t="s">
        <v>376</v>
      </c>
      <c r="F67" s="11">
        <v>481690.141</v>
      </c>
      <c r="G67" s="11">
        <v>872093.02300000004</v>
      </c>
      <c r="H67" s="11">
        <v>865801.58700000006</v>
      </c>
      <c r="I67" s="11">
        <v>1081590.909</v>
      </c>
      <c r="J67" s="11">
        <v>3731399</v>
      </c>
      <c r="K67" s="11">
        <v>1060927</v>
      </c>
      <c r="L67" s="11">
        <v>1574943</v>
      </c>
      <c r="M67" s="11">
        <v>3691853</v>
      </c>
      <c r="N67" s="11">
        <v>2509139</v>
      </c>
      <c r="O67" s="11">
        <v>3401671</v>
      </c>
      <c r="P67" s="11">
        <v>5748223</v>
      </c>
      <c r="Q67" s="11">
        <v>5856448</v>
      </c>
      <c r="R67" s="11">
        <v>6925775</v>
      </c>
      <c r="S67" s="11">
        <v>4513253</v>
      </c>
      <c r="T67" s="11">
        <v>6052835</v>
      </c>
      <c r="U67" s="11">
        <v>9032878</v>
      </c>
      <c r="V67" s="11">
        <v>5734451.6840000004</v>
      </c>
      <c r="W67" s="11">
        <v>9326866.5429999996</v>
      </c>
      <c r="X67" s="11">
        <v>7979440.9349999996</v>
      </c>
      <c r="Y67" s="12"/>
      <c r="Z67" s="6"/>
    </row>
    <row r="68" spans="1:26" x14ac:dyDescent="0.3">
      <c r="A68" s="2" t="s">
        <v>60</v>
      </c>
      <c r="B68" s="4" t="s">
        <v>246</v>
      </c>
      <c r="C68" s="4">
        <v>0</v>
      </c>
      <c r="D68" s="10" t="s">
        <v>417</v>
      </c>
      <c r="E68" s="10" t="s">
        <v>374</v>
      </c>
      <c r="F68" s="11" t="s">
        <v>422</v>
      </c>
      <c r="G68" s="11" t="s">
        <v>422</v>
      </c>
      <c r="H68" s="11" t="s">
        <v>422</v>
      </c>
      <c r="I68" s="11" t="s">
        <v>422</v>
      </c>
      <c r="J68" s="11">
        <v>1381396748.5469999</v>
      </c>
      <c r="K68" s="11">
        <v>1401698722.4400001</v>
      </c>
      <c r="L68" s="11" t="s">
        <v>422</v>
      </c>
      <c r="M68" s="11">
        <v>1243118670.7780001</v>
      </c>
      <c r="N68" s="11">
        <v>1441423747.2420001</v>
      </c>
      <c r="O68" s="11" t="s">
        <v>422</v>
      </c>
      <c r="P68" s="11">
        <v>1253014956.549</v>
      </c>
      <c r="Q68" s="11">
        <v>1338671480.733</v>
      </c>
      <c r="R68" s="11">
        <v>1417144804.4349999</v>
      </c>
      <c r="S68" s="11">
        <v>1440764141</v>
      </c>
      <c r="T68" s="11">
        <v>1744134289.066</v>
      </c>
      <c r="U68" s="11" t="s">
        <v>422</v>
      </c>
      <c r="V68" s="11" t="s">
        <v>422</v>
      </c>
      <c r="W68" s="11" t="s">
        <v>422</v>
      </c>
      <c r="X68" s="11" t="s">
        <v>422</v>
      </c>
      <c r="Y68" s="12"/>
      <c r="Z68" s="9"/>
    </row>
    <row r="69" spans="1:26" x14ac:dyDescent="0.3">
      <c r="A69" s="2" t="s">
        <v>61</v>
      </c>
      <c r="B69" s="4" t="s">
        <v>247</v>
      </c>
      <c r="C69" s="4" t="s">
        <v>424</v>
      </c>
      <c r="D69" s="10" t="s">
        <v>418</v>
      </c>
      <c r="E69" s="10" t="s">
        <v>384</v>
      </c>
      <c r="F69" s="11">
        <v>14338235</v>
      </c>
      <c r="G69" s="11">
        <v>6433419.5559999999</v>
      </c>
      <c r="H69" s="11">
        <v>14980451.050000001</v>
      </c>
      <c r="I69" s="11" t="s">
        <v>422</v>
      </c>
      <c r="J69" s="11">
        <v>4133895</v>
      </c>
      <c r="K69" s="11">
        <v>22211758</v>
      </c>
      <c r="L69" s="11">
        <v>33265939</v>
      </c>
      <c r="M69" s="11">
        <v>20059450</v>
      </c>
      <c r="N69" s="11">
        <v>22091850</v>
      </c>
      <c r="O69" s="11">
        <v>28390624</v>
      </c>
      <c r="P69" s="11">
        <v>19050289</v>
      </c>
      <c r="Q69" s="11">
        <v>32739609</v>
      </c>
      <c r="R69" s="11">
        <v>16190000</v>
      </c>
      <c r="S69" s="11">
        <v>26562121</v>
      </c>
      <c r="T69" s="11">
        <v>18552558</v>
      </c>
      <c r="U69" s="11">
        <v>23642858</v>
      </c>
      <c r="V69" s="11">
        <v>57838032.579999998</v>
      </c>
      <c r="W69" s="11">
        <v>29011114.640000001</v>
      </c>
      <c r="X69" s="11">
        <v>42560269.5</v>
      </c>
      <c r="Y69" s="12"/>
      <c r="Z69" s="6"/>
    </row>
    <row r="70" spans="1:26" x14ac:dyDescent="0.3">
      <c r="A70" s="2" t="s">
        <v>62</v>
      </c>
      <c r="B70" s="4" t="s">
        <v>248</v>
      </c>
      <c r="C70" s="4">
        <v>0</v>
      </c>
      <c r="D70" s="10" t="s">
        <v>417</v>
      </c>
      <c r="E70" s="10" t="s">
        <v>374</v>
      </c>
      <c r="F70" s="11" t="s">
        <v>422</v>
      </c>
      <c r="G70" s="11" t="s">
        <v>422</v>
      </c>
      <c r="H70" s="11" t="s">
        <v>422</v>
      </c>
      <c r="I70" s="11" t="s">
        <v>422</v>
      </c>
      <c r="J70" s="11" t="s">
        <v>422</v>
      </c>
      <c r="K70" s="11" t="s">
        <v>422</v>
      </c>
      <c r="L70" s="11" t="s">
        <v>422</v>
      </c>
      <c r="M70" s="11" t="s">
        <v>422</v>
      </c>
      <c r="N70" s="11" t="s">
        <v>422</v>
      </c>
      <c r="O70" s="11" t="s">
        <v>422</v>
      </c>
      <c r="P70" s="11" t="s">
        <v>422</v>
      </c>
      <c r="Q70" s="11" t="s">
        <v>422</v>
      </c>
      <c r="R70" s="11" t="s">
        <v>422</v>
      </c>
      <c r="S70" s="11" t="s">
        <v>422</v>
      </c>
      <c r="T70" s="11" t="s">
        <v>422</v>
      </c>
      <c r="U70" s="11" t="s">
        <v>422</v>
      </c>
      <c r="V70" s="11" t="s">
        <v>422</v>
      </c>
      <c r="W70" s="11" t="s">
        <v>422</v>
      </c>
      <c r="X70" s="11" t="s">
        <v>422</v>
      </c>
      <c r="Y70" s="12"/>
      <c r="Z70" s="9"/>
    </row>
    <row r="71" spans="1:26" x14ac:dyDescent="0.3">
      <c r="A71" s="2" t="s">
        <v>63</v>
      </c>
      <c r="B71" s="4" t="s">
        <v>249</v>
      </c>
      <c r="C71" s="4">
        <v>0</v>
      </c>
      <c r="D71" s="10" t="s">
        <v>419</v>
      </c>
      <c r="E71" s="10" t="s">
        <v>378</v>
      </c>
      <c r="F71" s="11">
        <v>34793</v>
      </c>
      <c r="G71" s="11">
        <v>60907</v>
      </c>
      <c r="H71" s="11">
        <v>60907</v>
      </c>
      <c r="I71" s="11">
        <v>53087.28</v>
      </c>
      <c r="J71" s="11">
        <v>81436</v>
      </c>
      <c r="K71" s="11">
        <v>41751</v>
      </c>
      <c r="L71" s="11">
        <v>76911</v>
      </c>
      <c r="M71" s="11">
        <v>51390</v>
      </c>
      <c r="N71" s="11">
        <v>55326</v>
      </c>
      <c r="O71" s="11">
        <v>69507</v>
      </c>
      <c r="P71" s="11">
        <v>63830</v>
      </c>
      <c r="Q71" s="11">
        <v>132860</v>
      </c>
      <c r="R71" s="11">
        <v>169043</v>
      </c>
      <c r="S71" s="11">
        <v>225474</v>
      </c>
      <c r="T71" s="11">
        <v>310324</v>
      </c>
      <c r="U71" s="11" t="s">
        <v>422</v>
      </c>
      <c r="V71" s="11">
        <v>77777.778000000006</v>
      </c>
      <c r="W71" s="11">
        <v>500000</v>
      </c>
      <c r="X71" s="11" t="s">
        <v>422</v>
      </c>
      <c r="Y71" s="12"/>
      <c r="Z71" s="6"/>
    </row>
    <row r="72" spans="1:26" x14ac:dyDescent="0.3">
      <c r="A72" s="2" t="s">
        <v>64</v>
      </c>
      <c r="B72" s="4" t="s">
        <v>250</v>
      </c>
      <c r="C72" s="4">
        <v>0</v>
      </c>
      <c r="D72" s="10" t="s">
        <v>419</v>
      </c>
      <c r="E72" s="10" t="s">
        <v>374</v>
      </c>
      <c r="F72" s="11">
        <v>5084933</v>
      </c>
      <c r="G72" s="11">
        <v>8382090.2599999998</v>
      </c>
      <c r="H72" s="11">
        <v>5651439.3059999999</v>
      </c>
      <c r="I72" s="11">
        <v>5802840.5729999999</v>
      </c>
      <c r="J72" s="11">
        <v>12404935</v>
      </c>
      <c r="K72" s="11">
        <v>12924081</v>
      </c>
      <c r="L72" s="11">
        <v>20665402</v>
      </c>
      <c r="M72" s="11">
        <v>20176191</v>
      </c>
      <c r="N72" s="11">
        <v>25918263</v>
      </c>
      <c r="O72" s="11">
        <v>38654605</v>
      </c>
      <c r="P72" s="11">
        <v>29365411</v>
      </c>
      <c r="Q72" s="11">
        <v>26410740</v>
      </c>
      <c r="R72" s="11">
        <v>44206770</v>
      </c>
      <c r="S72" s="11">
        <v>36016102</v>
      </c>
      <c r="T72" s="11">
        <v>21222825</v>
      </c>
      <c r="U72" s="11">
        <v>21187871</v>
      </c>
      <c r="V72" s="11">
        <v>53652205.509999998</v>
      </c>
      <c r="W72" s="11">
        <v>26637134.386999998</v>
      </c>
      <c r="X72" s="11">
        <v>40516786.932999998</v>
      </c>
      <c r="Y72" s="12"/>
      <c r="Z72" s="6"/>
    </row>
    <row r="73" spans="1:26" x14ac:dyDescent="0.3">
      <c r="A73" s="2" t="s">
        <v>65</v>
      </c>
      <c r="B73" s="4" t="s">
        <v>251</v>
      </c>
      <c r="C73" s="4" t="s">
        <v>424</v>
      </c>
      <c r="D73" s="10" t="s">
        <v>418</v>
      </c>
      <c r="E73" s="10" t="s">
        <v>379</v>
      </c>
      <c r="F73" s="11">
        <v>1688402.5</v>
      </c>
      <c r="G73" s="11">
        <v>939205.71400000004</v>
      </c>
      <c r="H73" s="11">
        <v>898718.46200000006</v>
      </c>
      <c r="I73" s="11">
        <v>1183493.3330000001</v>
      </c>
      <c r="J73" s="11">
        <v>1205779</v>
      </c>
      <c r="K73" s="11">
        <v>784109</v>
      </c>
      <c r="L73" s="11">
        <v>705698</v>
      </c>
      <c r="M73" s="11">
        <v>420000</v>
      </c>
      <c r="N73" s="11">
        <v>3398666</v>
      </c>
      <c r="O73" s="11">
        <v>1076692</v>
      </c>
      <c r="P73" s="11">
        <v>1200500</v>
      </c>
      <c r="Q73" s="11">
        <v>1338500</v>
      </c>
      <c r="R73" s="11">
        <v>1492500</v>
      </c>
      <c r="S73" s="11">
        <v>1664343</v>
      </c>
      <c r="T73" s="11">
        <v>1892150</v>
      </c>
      <c r="U73" s="11">
        <v>2459009</v>
      </c>
      <c r="V73" s="11">
        <v>2962367</v>
      </c>
      <c r="W73" s="11">
        <v>4281190.3</v>
      </c>
      <c r="X73" s="11">
        <v>1448137.568</v>
      </c>
      <c r="Y73" s="12"/>
      <c r="Z73" s="6"/>
    </row>
    <row r="74" spans="1:26" x14ac:dyDescent="0.3">
      <c r="A74" s="2" t="s">
        <v>66</v>
      </c>
      <c r="B74" s="4" t="s">
        <v>252</v>
      </c>
      <c r="C74" s="4" t="s">
        <v>424</v>
      </c>
      <c r="D74" s="10" t="s">
        <v>418</v>
      </c>
      <c r="E74" s="10" t="s">
        <v>385</v>
      </c>
      <c r="F74" s="11" t="s">
        <v>422</v>
      </c>
      <c r="G74" s="11" t="s">
        <v>422</v>
      </c>
      <c r="H74" s="11" t="s">
        <v>422</v>
      </c>
      <c r="I74" s="11" t="s">
        <v>422</v>
      </c>
      <c r="J74" s="11" t="s">
        <v>422</v>
      </c>
      <c r="K74" s="11">
        <v>142843</v>
      </c>
      <c r="L74" s="11">
        <v>253909</v>
      </c>
      <c r="M74" s="11">
        <v>364975</v>
      </c>
      <c r="N74" s="11">
        <v>1007680</v>
      </c>
      <c r="O74" s="11">
        <v>1817108</v>
      </c>
      <c r="P74" s="11">
        <v>2291406</v>
      </c>
      <c r="Q74" s="11">
        <v>741500</v>
      </c>
      <c r="R74" s="11">
        <v>1292707</v>
      </c>
      <c r="S74" s="11">
        <v>1805656</v>
      </c>
      <c r="T74" s="11">
        <v>1675781</v>
      </c>
      <c r="U74" s="11">
        <v>775169</v>
      </c>
      <c r="V74" s="11">
        <v>1093922.932</v>
      </c>
      <c r="W74" s="11">
        <v>1712911</v>
      </c>
      <c r="X74" s="11">
        <v>1457371</v>
      </c>
      <c r="Y74" s="12"/>
      <c r="Z74" s="9"/>
    </row>
    <row r="75" spans="1:26" x14ac:dyDescent="0.3">
      <c r="A75" s="2" t="s">
        <v>67</v>
      </c>
      <c r="B75" s="4" t="s">
        <v>253</v>
      </c>
      <c r="C75" s="4">
        <v>0</v>
      </c>
      <c r="D75" s="10" t="s">
        <v>419</v>
      </c>
      <c r="E75" s="10" t="s">
        <v>380</v>
      </c>
      <c r="F75" s="11">
        <v>430760</v>
      </c>
      <c r="G75" s="11">
        <v>373010</v>
      </c>
      <c r="H75" s="11">
        <v>439175.25799999997</v>
      </c>
      <c r="I75" s="11">
        <v>624580</v>
      </c>
      <c r="J75" s="11">
        <v>1001379</v>
      </c>
      <c r="K75" s="11">
        <v>1378178</v>
      </c>
      <c r="L75" s="11">
        <v>1397904</v>
      </c>
      <c r="M75" s="11">
        <v>1183349</v>
      </c>
      <c r="N75" s="11">
        <v>974074</v>
      </c>
      <c r="O75" s="11">
        <v>974074</v>
      </c>
      <c r="P75" s="11">
        <v>819669</v>
      </c>
      <c r="Q75" s="11">
        <v>1673392</v>
      </c>
      <c r="R75" s="11">
        <v>1101568</v>
      </c>
      <c r="S75" s="11">
        <v>760648</v>
      </c>
      <c r="T75" s="11">
        <v>729891</v>
      </c>
      <c r="U75" s="11">
        <v>768134</v>
      </c>
      <c r="V75" s="11">
        <v>1280432.25</v>
      </c>
      <c r="W75" s="11">
        <v>1203567</v>
      </c>
      <c r="X75" s="11">
        <v>1520000</v>
      </c>
      <c r="Y75" s="12"/>
      <c r="Z75" s="9"/>
    </row>
    <row r="76" spans="1:26" x14ac:dyDescent="0.3">
      <c r="A76" s="2" t="s">
        <v>68</v>
      </c>
      <c r="B76" s="4" t="s">
        <v>254</v>
      </c>
      <c r="C76" s="4" t="s">
        <v>424</v>
      </c>
      <c r="D76" s="10" t="s">
        <v>419</v>
      </c>
      <c r="E76" s="10" t="s">
        <v>383</v>
      </c>
      <c r="F76" s="11" t="s">
        <v>422</v>
      </c>
      <c r="G76" s="11" t="s">
        <v>422</v>
      </c>
      <c r="H76" s="11" t="s">
        <v>422</v>
      </c>
      <c r="I76" s="11" t="s">
        <v>422</v>
      </c>
      <c r="J76" s="11" t="s">
        <v>422</v>
      </c>
      <c r="K76" s="11">
        <v>382737</v>
      </c>
      <c r="L76" s="11">
        <v>183819</v>
      </c>
      <c r="M76" s="11">
        <v>111164</v>
      </c>
      <c r="N76" s="11">
        <v>175824</v>
      </c>
      <c r="O76" s="11">
        <v>308522</v>
      </c>
      <c r="P76" s="11">
        <v>477104</v>
      </c>
      <c r="Q76" s="11">
        <v>4452962</v>
      </c>
      <c r="R76" s="11">
        <v>4351686</v>
      </c>
      <c r="S76" s="11">
        <v>4454756</v>
      </c>
      <c r="T76" s="11">
        <v>1014444</v>
      </c>
      <c r="U76" s="11" t="s">
        <v>422</v>
      </c>
      <c r="V76" s="11" t="s">
        <v>422</v>
      </c>
      <c r="W76" s="11">
        <v>6724283.6900000004</v>
      </c>
      <c r="X76" s="11">
        <v>27725016</v>
      </c>
      <c r="Y76" s="12"/>
      <c r="Z76" s="6"/>
    </row>
    <row r="77" spans="1:26" x14ac:dyDescent="0.3">
      <c r="A77" s="2" t="s">
        <v>69</v>
      </c>
      <c r="B77" s="4" t="s">
        <v>255</v>
      </c>
      <c r="C77" s="4">
        <v>0</v>
      </c>
      <c r="D77" s="10" t="s">
        <v>419</v>
      </c>
      <c r="E77" s="10" t="s">
        <v>387</v>
      </c>
      <c r="F77" s="11">
        <v>5047679</v>
      </c>
      <c r="G77" s="11">
        <v>9551900</v>
      </c>
      <c r="H77" s="11">
        <v>9832725</v>
      </c>
      <c r="I77" s="11">
        <v>11293285.310000001</v>
      </c>
      <c r="J77" s="11">
        <v>12330033</v>
      </c>
      <c r="K77" s="11">
        <v>12974327</v>
      </c>
      <c r="L77" s="11">
        <v>10881141</v>
      </c>
      <c r="M77" s="11">
        <v>11465816</v>
      </c>
      <c r="N77" s="11">
        <v>9351634</v>
      </c>
      <c r="O77" s="11">
        <v>11664559</v>
      </c>
      <c r="P77" s="11">
        <v>10222887</v>
      </c>
      <c r="Q77" s="11">
        <v>10254607</v>
      </c>
      <c r="R77" s="11">
        <v>13978069</v>
      </c>
      <c r="S77" s="11">
        <v>12951523</v>
      </c>
      <c r="T77" s="11">
        <v>14358306</v>
      </c>
      <c r="U77" s="11">
        <v>25745176</v>
      </c>
      <c r="V77" s="11">
        <v>48259743</v>
      </c>
      <c r="W77" s="11">
        <v>15629643.34</v>
      </c>
      <c r="X77" s="11">
        <v>33801805.039999999</v>
      </c>
      <c r="Y77" s="12"/>
      <c r="Z77" s="6"/>
    </row>
    <row r="78" spans="1:26" x14ac:dyDescent="0.3">
      <c r="A78" s="2" t="s">
        <v>70</v>
      </c>
      <c r="B78" s="4" t="s">
        <v>256</v>
      </c>
      <c r="C78" s="4">
        <v>0</v>
      </c>
      <c r="D78" s="10" t="s">
        <v>417</v>
      </c>
      <c r="E78" s="10" t="s">
        <v>374</v>
      </c>
      <c r="F78" s="11" t="s">
        <v>422</v>
      </c>
      <c r="G78" s="11" t="s">
        <v>422</v>
      </c>
      <c r="H78" s="11" t="s">
        <v>422</v>
      </c>
      <c r="I78" s="11" t="s">
        <v>422</v>
      </c>
      <c r="J78" s="11" t="s">
        <v>422</v>
      </c>
      <c r="K78" s="11">
        <v>27357059</v>
      </c>
      <c r="L78" s="11">
        <v>22211939</v>
      </c>
      <c r="M78" s="11">
        <v>22351863</v>
      </c>
      <c r="N78" s="11">
        <v>13384563</v>
      </c>
      <c r="O78" s="11">
        <v>25162025</v>
      </c>
      <c r="P78" s="11">
        <v>22441507</v>
      </c>
      <c r="Q78" s="11">
        <v>25792392</v>
      </c>
      <c r="R78" s="11">
        <v>35658028</v>
      </c>
      <c r="S78" s="11">
        <v>34110878.689999998</v>
      </c>
      <c r="T78" s="11">
        <v>31538604</v>
      </c>
      <c r="U78" s="11">
        <v>32812221</v>
      </c>
      <c r="V78" s="11">
        <v>34989311.539999999</v>
      </c>
      <c r="W78" s="11">
        <v>25398087.592999998</v>
      </c>
      <c r="X78" s="11">
        <v>37804333.941</v>
      </c>
      <c r="Y78" s="12"/>
      <c r="Z78" s="9"/>
    </row>
    <row r="79" spans="1:26" x14ac:dyDescent="0.3">
      <c r="A79" s="2" t="s">
        <v>71</v>
      </c>
      <c r="B79" s="4" t="s">
        <v>257</v>
      </c>
      <c r="C79" s="4">
        <v>0</v>
      </c>
      <c r="D79" s="10" t="s">
        <v>417</v>
      </c>
      <c r="E79" s="10" t="s">
        <v>374</v>
      </c>
      <c r="F79" s="11">
        <v>2137361</v>
      </c>
      <c r="G79" s="11">
        <v>1215510</v>
      </c>
      <c r="H79" s="11">
        <v>909629</v>
      </c>
      <c r="I79" s="11">
        <v>990596</v>
      </c>
      <c r="J79" s="11">
        <v>1227609</v>
      </c>
      <c r="K79" s="11">
        <v>1743314</v>
      </c>
      <c r="L79" s="11">
        <v>1968329</v>
      </c>
      <c r="M79" s="11">
        <v>1570414</v>
      </c>
      <c r="N79" s="11">
        <v>1425245</v>
      </c>
      <c r="O79" s="11">
        <v>1071439</v>
      </c>
      <c r="P79" s="11">
        <v>1157586</v>
      </c>
      <c r="Q79" s="11">
        <v>1084772</v>
      </c>
      <c r="R79" s="11">
        <v>1594088</v>
      </c>
      <c r="S79" s="11">
        <v>1764822</v>
      </c>
      <c r="T79" s="11">
        <v>2318162</v>
      </c>
      <c r="U79" s="11">
        <v>2514708</v>
      </c>
      <c r="V79" s="11">
        <v>2411634.892</v>
      </c>
      <c r="W79" s="11">
        <v>2705524.523</v>
      </c>
      <c r="X79" s="11">
        <v>2692100.8429999999</v>
      </c>
      <c r="Y79" s="12"/>
      <c r="Z79" s="9"/>
    </row>
    <row r="80" spans="1:26" x14ac:dyDescent="0.3">
      <c r="A80" s="2" t="s">
        <v>72</v>
      </c>
      <c r="B80" s="4" t="s">
        <v>258</v>
      </c>
      <c r="C80" s="4" t="s">
        <v>424</v>
      </c>
      <c r="D80" s="10" t="s">
        <v>421</v>
      </c>
      <c r="E80" s="10" t="s">
        <v>388</v>
      </c>
      <c r="F80" s="11">
        <v>27000000</v>
      </c>
      <c r="G80" s="11">
        <v>32750000</v>
      </c>
      <c r="H80" s="11">
        <v>36317497.68</v>
      </c>
      <c r="I80" s="11">
        <v>44854592.369999997</v>
      </c>
      <c r="J80" s="11">
        <v>39365436</v>
      </c>
      <c r="K80" s="11">
        <v>42853630</v>
      </c>
      <c r="L80" s="11">
        <v>52398396</v>
      </c>
      <c r="M80" s="11">
        <v>72750119</v>
      </c>
      <c r="N80" s="11">
        <v>114303707</v>
      </c>
      <c r="O80" s="11">
        <v>165041013</v>
      </c>
      <c r="P80" s="11">
        <v>221280331</v>
      </c>
      <c r="Q80" s="11">
        <v>406722389</v>
      </c>
      <c r="R80" s="11">
        <v>295804310</v>
      </c>
      <c r="S80" s="11">
        <v>223300539</v>
      </c>
      <c r="T80" s="11">
        <v>203648964</v>
      </c>
      <c r="U80" s="11">
        <v>297410593</v>
      </c>
      <c r="V80" s="11">
        <v>268710000</v>
      </c>
      <c r="W80" s="11">
        <v>470330000</v>
      </c>
      <c r="X80" s="11">
        <v>40.765000000000001</v>
      </c>
      <c r="Y80" s="12"/>
      <c r="Z80" s="6"/>
    </row>
    <row r="81" spans="1:26" x14ac:dyDescent="0.3">
      <c r="A81" s="2" t="s">
        <v>73</v>
      </c>
      <c r="B81" s="4" t="s">
        <v>259</v>
      </c>
      <c r="C81" s="4">
        <v>0</v>
      </c>
      <c r="D81" s="10" t="s">
        <v>420</v>
      </c>
      <c r="E81" s="10" t="s">
        <v>376</v>
      </c>
      <c r="F81" s="11">
        <v>41899899.960000001</v>
      </c>
      <c r="G81" s="11">
        <v>36600505.130000003</v>
      </c>
      <c r="H81" s="11">
        <v>30930853.91</v>
      </c>
      <c r="I81" s="11">
        <v>35832492.359999999</v>
      </c>
      <c r="J81" s="11">
        <v>44002261</v>
      </c>
      <c r="K81" s="11">
        <v>59812708</v>
      </c>
      <c r="L81" s="11">
        <v>60093381</v>
      </c>
      <c r="M81" s="11">
        <v>56772874</v>
      </c>
      <c r="N81" s="11">
        <v>48451135</v>
      </c>
      <c r="O81" s="11">
        <v>45810960</v>
      </c>
      <c r="P81" s="11">
        <v>51744306</v>
      </c>
      <c r="Q81" s="11">
        <v>57076373</v>
      </c>
      <c r="R81" s="11">
        <v>72448598</v>
      </c>
      <c r="S81" s="11">
        <v>87820822</v>
      </c>
      <c r="T81" s="11">
        <v>61736275</v>
      </c>
      <c r="U81" s="11">
        <v>82043248</v>
      </c>
      <c r="V81" s="11">
        <v>171030597.80000001</v>
      </c>
      <c r="W81" s="11">
        <v>140040084.27900001</v>
      </c>
      <c r="X81" s="11">
        <v>153033328.68399999</v>
      </c>
      <c r="Y81" s="12"/>
      <c r="Z81" s="6"/>
    </row>
    <row r="82" spans="1:26" x14ac:dyDescent="0.3">
      <c r="A82" s="2" t="s">
        <v>74</v>
      </c>
      <c r="B82" s="4" t="s">
        <v>260</v>
      </c>
      <c r="C82" s="4">
        <v>0</v>
      </c>
      <c r="D82" s="10" t="s">
        <v>416</v>
      </c>
      <c r="E82" s="10" t="s">
        <v>374</v>
      </c>
      <c r="F82" s="11">
        <v>21600000</v>
      </c>
      <c r="G82" s="11">
        <v>21600000</v>
      </c>
      <c r="H82" s="11">
        <v>21600000</v>
      </c>
      <c r="I82" s="11">
        <v>31600000</v>
      </c>
      <c r="J82" s="11">
        <v>13000000</v>
      </c>
      <c r="K82" s="11">
        <v>13000000</v>
      </c>
      <c r="L82" s="11">
        <v>21000000</v>
      </c>
      <c r="M82" s="11">
        <v>21000000</v>
      </c>
      <c r="N82" s="11">
        <v>30000000</v>
      </c>
      <c r="O82" s="11">
        <v>33000000</v>
      </c>
      <c r="P82" s="11">
        <v>40700000</v>
      </c>
      <c r="Q82" s="11">
        <v>44000000</v>
      </c>
      <c r="R82" s="11">
        <v>68000000</v>
      </c>
      <c r="S82" s="11">
        <v>68000000</v>
      </c>
      <c r="T82" s="11">
        <v>71000000</v>
      </c>
      <c r="U82" s="11">
        <v>73000000</v>
      </c>
      <c r="V82" s="11">
        <v>82000000</v>
      </c>
      <c r="W82" s="11">
        <v>87000000</v>
      </c>
      <c r="X82" s="11" t="s">
        <v>422</v>
      </c>
      <c r="Y82" s="12"/>
      <c r="Z82" s="6"/>
    </row>
    <row r="83" spans="1:26" x14ac:dyDescent="0.3">
      <c r="A83" s="2" t="s">
        <v>75</v>
      </c>
      <c r="B83" s="4" t="s">
        <v>261</v>
      </c>
      <c r="C83" s="4">
        <v>0</v>
      </c>
      <c r="D83" s="10" t="s">
        <v>416</v>
      </c>
      <c r="E83" s="10" t="s">
        <v>374</v>
      </c>
      <c r="F83" s="11">
        <v>22000000</v>
      </c>
      <c r="G83" s="11">
        <v>24850000</v>
      </c>
      <c r="H83" s="11">
        <v>29000000</v>
      </c>
      <c r="I83" s="11" t="s">
        <v>422</v>
      </c>
      <c r="J83" s="11" t="s">
        <v>422</v>
      </c>
      <c r="K83" s="11" t="s">
        <v>422</v>
      </c>
      <c r="L83" s="11" t="s">
        <v>422</v>
      </c>
      <c r="M83" s="11">
        <v>48000000</v>
      </c>
      <c r="N83" s="11">
        <v>55000000</v>
      </c>
      <c r="O83" s="11" t="s">
        <v>422</v>
      </c>
      <c r="P83" s="11" t="s">
        <v>422</v>
      </c>
      <c r="Q83" s="11" t="s">
        <v>422</v>
      </c>
      <c r="R83" s="11" t="s">
        <v>422</v>
      </c>
      <c r="S83" s="11" t="s">
        <v>422</v>
      </c>
      <c r="T83" s="11" t="s">
        <v>422</v>
      </c>
      <c r="U83" s="11" t="s">
        <v>422</v>
      </c>
      <c r="V83" s="11" t="s">
        <v>422</v>
      </c>
      <c r="W83" s="11" t="s">
        <v>422</v>
      </c>
      <c r="X83" s="11" t="s">
        <v>422</v>
      </c>
      <c r="Y83" s="12"/>
      <c r="Z83" s="6"/>
    </row>
    <row r="84" spans="1:26" x14ac:dyDescent="0.3">
      <c r="A84" s="2" t="s">
        <v>76</v>
      </c>
      <c r="B84" s="4" t="s">
        <v>262</v>
      </c>
      <c r="C84" s="4">
        <v>0</v>
      </c>
      <c r="D84" s="10" t="s">
        <v>417</v>
      </c>
      <c r="E84" s="10" t="s">
        <v>374</v>
      </c>
      <c r="F84" s="11">
        <v>15067805.119999999</v>
      </c>
      <c r="G84" s="11">
        <v>25769196.68</v>
      </c>
      <c r="H84" s="11">
        <v>36838978.020000003</v>
      </c>
      <c r="I84" s="11">
        <v>42780869.280000001</v>
      </c>
      <c r="J84" s="11">
        <v>49091150</v>
      </c>
      <c r="K84" s="11">
        <v>49405739</v>
      </c>
      <c r="L84" s="11">
        <v>45381734</v>
      </c>
      <c r="M84" s="11">
        <v>48875466</v>
      </c>
      <c r="N84" s="11">
        <v>45313567</v>
      </c>
      <c r="O84" s="11">
        <v>34065501</v>
      </c>
      <c r="P84" s="11">
        <v>38669054</v>
      </c>
      <c r="Q84" s="11">
        <v>43272607</v>
      </c>
      <c r="R84" s="11">
        <v>46979037</v>
      </c>
      <c r="S84" s="11">
        <v>54323886</v>
      </c>
      <c r="T84" s="11" t="s">
        <v>422</v>
      </c>
      <c r="U84" s="11">
        <v>80426341</v>
      </c>
      <c r="V84" s="11" t="s">
        <v>422</v>
      </c>
      <c r="W84" s="11" t="s">
        <v>422</v>
      </c>
      <c r="X84" s="11" t="s">
        <v>422</v>
      </c>
      <c r="Y84" s="12"/>
      <c r="Z84" s="9"/>
    </row>
    <row r="85" spans="1:26" x14ac:dyDescent="0.3">
      <c r="A85" s="2" t="s">
        <v>77</v>
      </c>
      <c r="B85" s="4" t="s">
        <v>263</v>
      </c>
      <c r="C85" s="4">
        <v>0</v>
      </c>
      <c r="D85" s="10" t="s">
        <v>417</v>
      </c>
      <c r="E85" s="10" t="s">
        <v>374</v>
      </c>
      <c r="F85" s="11" t="s">
        <v>422</v>
      </c>
      <c r="G85" s="11" t="s">
        <v>422</v>
      </c>
      <c r="H85" s="11" t="s">
        <v>422</v>
      </c>
      <c r="I85" s="11" t="s">
        <v>422</v>
      </c>
      <c r="J85" s="11" t="s">
        <v>422</v>
      </c>
      <c r="K85" s="11" t="s">
        <v>422</v>
      </c>
      <c r="L85" s="11" t="s">
        <v>422</v>
      </c>
      <c r="M85" s="11" t="s">
        <v>422</v>
      </c>
      <c r="N85" s="11" t="s">
        <v>422</v>
      </c>
      <c r="O85" s="11" t="s">
        <v>422</v>
      </c>
      <c r="P85" s="11" t="s">
        <v>422</v>
      </c>
      <c r="Q85" s="11" t="s">
        <v>422</v>
      </c>
      <c r="R85" s="11" t="s">
        <v>422</v>
      </c>
      <c r="S85" s="11" t="s">
        <v>422</v>
      </c>
      <c r="T85" s="11" t="s">
        <v>422</v>
      </c>
      <c r="U85" s="11" t="s">
        <v>422</v>
      </c>
      <c r="V85" s="11" t="s">
        <v>422</v>
      </c>
      <c r="W85" s="11" t="s">
        <v>422</v>
      </c>
      <c r="X85" s="11" t="s">
        <v>422</v>
      </c>
      <c r="Y85" s="12"/>
      <c r="Z85" s="9"/>
    </row>
    <row r="86" spans="1:26" x14ac:dyDescent="0.3">
      <c r="A86" s="2" t="s">
        <v>78</v>
      </c>
      <c r="B86" s="4" t="s">
        <v>264</v>
      </c>
      <c r="C86" s="4">
        <v>0</v>
      </c>
      <c r="D86" s="10" t="s">
        <v>417</v>
      </c>
      <c r="E86" s="10" t="s">
        <v>374</v>
      </c>
      <c r="F86" s="11" t="s">
        <v>422</v>
      </c>
      <c r="G86" s="11" t="s">
        <v>422</v>
      </c>
      <c r="H86" s="11" t="s">
        <v>422</v>
      </c>
      <c r="I86" s="11" t="s">
        <v>422</v>
      </c>
      <c r="J86" s="11" t="s">
        <v>422</v>
      </c>
      <c r="K86" s="11" t="s">
        <v>422</v>
      </c>
      <c r="L86" s="11" t="s">
        <v>422</v>
      </c>
      <c r="M86" s="11" t="s">
        <v>422</v>
      </c>
      <c r="N86" s="11" t="s">
        <v>422</v>
      </c>
      <c r="O86" s="11" t="s">
        <v>422</v>
      </c>
      <c r="P86" s="11" t="s">
        <v>422</v>
      </c>
      <c r="Q86" s="11" t="s">
        <v>422</v>
      </c>
      <c r="R86" s="11" t="s">
        <v>422</v>
      </c>
      <c r="S86" s="11" t="s">
        <v>422</v>
      </c>
      <c r="T86" s="11" t="s">
        <v>422</v>
      </c>
      <c r="U86" s="11" t="s">
        <v>422</v>
      </c>
      <c r="V86" s="11" t="s">
        <v>422</v>
      </c>
      <c r="W86" s="11" t="s">
        <v>422</v>
      </c>
      <c r="X86" s="11" t="s">
        <v>422</v>
      </c>
      <c r="Y86" s="12"/>
      <c r="Z86" s="9"/>
    </row>
    <row r="87" spans="1:26" x14ac:dyDescent="0.3">
      <c r="A87" s="2" t="s">
        <v>79</v>
      </c>
      <c r="B87" s="4" t="s">
        <v>265</v>
      </c>
      <c r="C87" s="4">
        <v>0</v>
      </c>
      <c r="D87" s="10" t="s">
        <v>419</v>
      </c>
      <c r="E87" s="10" t="s">
        <v>374</v>
      </c>
      <c r="F87" s="11">
        <v>963715</v>
      </c>
      <c r="G87" s="11">
        <v>910760.04200000002</v>
      </c>
      <c r="H87" s="11">
        <v>1117791.5209999999</v>
      </c>
      <c r="I87" s="11">
        <v>1324823</v>
      </c>
      <c r="J87" s="11">
        <v>965116</v>
      </c>
      <c r="K87" s="11">
        <v>1156060</v>
      </c>
      <c r="L87" s="11">
        <v>1018208</v>
      </c>
      <c r="M87" s="11">
        <v>1363098</v>
      </c>
      <c r="N87" s="11">
        <v>677253</v>
      </c>
      <c r="O87" s="11">
        <v>602440</v>
      </c>
      <c r="P87" s="11">
        <v>1060300</v>
      </c>
      <c r="Q87" s="11">
        <v>784781</v>
      </c>
      <c r="R87" s="11">
        <v>644786</v>
      </c>
      <c r="S87" s="11">
        <v>1235070</v>
      </c>
      <c r="T87" s="11">
        <v>928765</v>
      </c>
      <c r="U87" s="11">
        <v>1179919</v>
      </c>
      <c r="V87" s="11">
        <v>1564264</v>
      </c>
      <c r="W87" s="11">
        <v>1556836</v>
      </c>
      <c r="X87" s="11">
        <v>1085300</v>
      </c>
      <c r="Y87" s="12"/>
      <c r="Z87" s="6"/>
    </row>
    <row r="88" spans="1:26" x14ac:dyDescent="0.3">
      <c r="A88" s="2" t="s">
        <v>80</v>
      </c>
      <c r="B88" s="4" t="s">
        <v>266</v>
      </c>
      <c r="C88" s="4">
        <v>0</v>
      </c>
      <c r="D88" s="10" t="s">
        <v>420</v>
      </c>
      <c r="E88" s="10" t="s">
        <v>374</v>
      </c>
      <c r="F88" s="11" t="s">
        <v>422</v>
      </c>
      <c r="G88" s="11" t="s">
        <v>422</v>
      </c>
      <c r="H88" s="11" t="s">
        <v>422</v>
      </c>
      <c r="I88" s="11" t="s">
        <v>422</v>
      </c>
      <c r="J88" s="11" t="s">
        <v>422</v>
      </c>
      <c r="K88" s="11" t="s">
        <v>422</v>
      </c>
      <c r="L88" s="11" t="s">
        <v>422</v>
      </c>
      <c r="M88" s="11" t="s">
        <v>422</v>
      </c>
      <c r="N88" s="11" t="s">
        <v>422</v>
      </c>
      <c r="O88" s="11" t="s">
        <v>422</v>
      </c>
      <c r="P88" s="11" t="s">
        <v>422</v>
      </c>
      <c r="Q88" s="11" t="s">
        <v>422</v>
      </c>
      <c r="R88" s="11" t="s">
        <v>422</v>
      </c>
      <c r="S88" s="11" t="s">
        <v>422</v>
      </c>
      <c r="T88" s="11" t="s">
        <v>422</v>
      </c>
      <c r="U88" s="11" t="s">
        <v>422</v>
      </c>
      <c r="V88" s="11" t="s">
        <v>422</v>
      </c>
      <c r="W88" s="11" t="s">
        <v>422</v>
      </c>
      <c r="X88" s="11" t="s">
        <v>422</v>
      </c>
      <c r="Y88" s="12"/>
      <c r="Z88" s="9"/>
    </row>
    <row r="89" spans="1:26" x14ac:dyDescent="0.3">
      <c r="A89" s="2" t="s">
        <v>81</v>
      </c>
      <c r="B89" s="4" t="s">
        <v>267</v>
      </c>
      <c r="C89" s="4">
        <v>0</v>
      </c>
      <c r="D89" s="10" t="s">
        <v>416</v>
      </c>
      <c r="E89" s="10" t="s">
        <v>386</v>
      </c>
      <c r="F89" s="11">
        <v>7500000</v>
      </c>
      <c r="G89" s="11">
        <v>9000000</v>
      </c>
      <c r="H89" s="11">
        <v>10000000</v>
      </c>
      <c r="I89" s="11">
        <v>14000000</v>
      </c>
      <c r="J89" s="11">
        <v>14084507</v>
      </c>
      <c r="K89" s="11">
        <v>14084507</v>
      </c>
      <c r="L89" s="11">
        <v>16901408</v>
      </c>
      <c r="M89" s="11">
        <v>19718310</v>
      </c>
      <c r="N89" s="11">
        <v>19718310</v>
      </c>
      <c r="O89" s="11">
        <v>28169014</v>
      </c>
      <c r="P89" s="11">
        <v>32394366</v>
      </c>
      <c r="Q89" s="11">
        <v>34872363</v>
      </c>
      <c r="R89" s="11">
        <v>30000000</v>
      </c>
      <c r="S89" s="11">
        <v>29577465</v>
      </c>
      <c r="T89" s="11">
        <v>35211268</v>
      </c>
      <c r="U89" s="11">
        <v>35553465.439999998</v>
      </c>
      <c r="V89" s="11">
        <v>43661971.831</v>
      </c>
      <c r="W89" s="11" t="s">
        <v>422</v>
      </c>
      <c r="X89" s="11" t="s">
        <v>422</v>
      </c>
      <c r="Y89" s="12"/>
      <c r="Z89" s="6"/>
    </row>
    <row r="90" spans="1:26" x14ac:dyDescent="0.3">
      <c r="A90" s="2" t="s">
        <v>82</v>
      </c>
      <c r="B90" s="4" t="s">
        <v>268</v>
      </c>
      <c r="C90" s="4">
        <v>0</v>
      </c>
      <c r="D90" s="10" t="s">
        <v>417</v>
      </c>
      <c r="E90" s="10" t="s">
        <v>374</v>
      </c>
      <c r="F90" s="11">
        <v>8248076.7709999997</v>
      </c>
      <c r="G90" s="11">
        <v>8486041.2780000009</v>
      </c>
      <c r="H90" s="11">
        <v>24081871.699999999</v>
      </c>
      <c r="I90" s="11">
        <v>19641320.789999999</v>
      </c>
      <c r="J90" s="11">
        <v>22645991</v>
      </c>
      <c r="K90" s="11">
        <v>43034457</v>
      </c>
      <c r="L90" s="11">
        <v>58871243</v>
      </c>
      <c r="M90" s="11">
        <v>74708028</v>
      </c>
      <c r="N90" s="11">
        <v>68912784</v>
      </c>
      <c r="O90" s="11">
        <v>71731996</v>
      </c>
      <c r="P90" s="11">
        <v>71112253</v>
      </c>
      <c r="Q90" s="11">
        <v>94001667</v>
      </c>
      <c r="R90" s="11">
        <v>76730825</v>
      </c>
      <c r="S90" s="11">
        <v>74698962</v>
      </c>
      <c r="T90" s="11">
        <v>68633017</v>
      </c>
      <c r="U90" s="11">
        <v>77261048</v>
      </c>
      <c r="V90" s="11">
        <v>72418319.519999996</v>
      </c>
      <c r="W90" s="11">
        <v>89878375.781000003</v>
      </c>
      <c r="X90" s="11">
        <v>91113855.731999993</v>
      </c>
      <c r="Y90" s="12"/>
      <c r="Z90" s="6"/>
    </row>
    <row r="91" spans="1:26" x14ac:dyDescent="0.3">
      <c r="A91" s="2" t="s">
        <v>83</v>
      </c>
      <c r="B91" s="4" t="s">
        <v>269</v>
      </c>
      <c r="C91" s="4" t="s">
        <v>424</v>
      </c>
      <c r="D91" s="10" t="s">
        <v>418</v>
      </c>
      <c r="E91" s="10" t="s">
        <v>379</v>
      </c>
      <c r="F91" s="11">
        <v>1230913.8999999999</v>
      </c>
      <c r="G91" s="11">
        <v>4713922.7309999997</v>
      </c>
      <c r="H91" s="11">
        <v>2892178</v>
      </c>
      <c r="I91" s="11">
        <v>4311354</v>
      </c>
      <c r="J91" s="11">
        <v>7250750</v>
      </c>
      <c r="K91" s="11">
        <v>7850700</v>
      </c>
      <c r="L91" s="11">
        <v>17789119</v>
      </c>
      <c r="M91" s="11">
        <v>27727538</v>
      </c>
      <c r="N91" s="11">
        <v>34220900</v>
      </c>
      <c r="O91" s="11">
        <v>43139000</v>
      </c>
      <c r="P91" s="11">
        <v>33880000</v>
      </c>
      <c r="Q91" s="11">
        <v>33880000</v>
      </c>
      <c r="R91" s="11">
        <v>19664060</v>
      </c>
      <c r="S91" s="11">
        <v>28427000</v>
      </c>
      <c r="T91" s="11">
        <v>44691180</v>
      </c>
      <c r="U91" s="11">
        <v>35621818</v>
      </c>
      <c r="V91" s="11">
        <v>35862068</v>
      </c>
      <c r="W91" s="11">
        <v>37142857</v>
      </c>
      <c r="X91" s="11">
        <v>49000000</v>
      </c>
      <c r="Y91" s="12"/>
      <c r="Z91" s="6"/>
    </row>
    <row r="92" spans="1:26" x14ac:dyDescent="0.3">
      <c r="A92" s="2" t="s">
        <v>84</v>
      </c>
      <c r="B92" s="4" t="s">
        <v>270</v>
      </c>
      <c r="C92" s="4">
        <v>0</v>
      </c>
      <c r="D92" s="10" t="s">
        <v>420</v>
      </c>
      <c r="E92" s="10" t="s">
        <v>381</v>
      </c>
      <c r="F92" s="11" t="s">
        <v>422</v>
      </c>
      <c r="G92" s="11">
        <v>33000</v>
      </c>
      <c r="H92" s="11">
        <v>30000</v>
      </c>
      <c r="I92" s="11" t="s">
        <v>422</v>
      </c>
      <c r="J92" s="11" t="s">
        <v>422</v>
      </c>
      <c r="K92" s="11">
        <v>61633</v>
      </c>
      <c r="L92" s="11" t="s">
        <v>422</v>
      </c>
      <c r="M92" s="11" t="s">
        <v>422</v>
      </c>
      <c r="N92" s="11" t="s">
        <v>422</v>
      </c>
      <c r="O92" s="11" t="s">
        <v>422</v>
      </c>
      <c r="P92" s="11" t="s">
        <v>422</v>
      </c>
      <c r="Q92" s="11">
        <v>144357</v>
      </c>
      <c r="R92" s="11">
        <v>148269</v>
      </c>
      <c r="S92" s="11">
        <v>148269</v>
      </c>
      <c r="T92" s="11" t="s">
        <v>422</v>
      </c>
      <c r="U92" s="11">
        <v>101067</v>
      </c>
      <c r="V92" s="11" t="s">
        <v>422</v>
      </c>
      <c r="W92" s="11" t="s">
        <v>422</v>
      </c>
      <c r="X92" s="11" t="s">
        <v>422</v>
      </c>
      <c r="Y92" s="12"/>
      <c r="Z92" s="6"/>
    </row>
    <row r="93" spans="1:26" x14ac:dyDescent="0.3">
      <c r="A93" s="2" t="s">
        <v>85</v>
      </c>
      <c r="B93" s="4" t="s">
        <v>271</v>
      </c>
      <c r="C93" s="4">
        <v>0</v>
      </c>
      <c r="D93" s="10" t="s">
        <v>416</v>
      </c>
      <c r="E93" s="10" t="s">
        <v>374</v>
      </c>
      <c r="F93" s="11" t="s">
        <v>422</v>
      </c>
      <c r="G93" s="11" t="s">
        <v>422</v>
      </c>
      <c r="H93" s="11" t="s">
        <v>422</v>
      </c>
      <c r="I93" s="11" t="s">
        <v>422</v>
      </c>
      <c r="J93" s="11" t="s">
        <v>422</v>
      </c>
      <c r="K93" s="11" t="s">
        <v>422</v>
      </c>
      <c r="L93" s="11" t="s">
        <v>422</v>
      </c>
      <c r="M93" s="11" t="s">
        <v>422</v>
      </c>
      <c r="N93" s="11" t="s">
        <v>422</v>
      </c>
      <c r="O93" s="11" t="s">
        <v>422</v>
      </c>
      <c r="P93" s="11" t="s">
        <v>422</v>
      </c>
      <c r="Q93" s="11" t="s">
        <v>422</v>
      </c>
      <c r="R93" s="11" t="s">
        <v>422</v>
      </c>
      <c r="S93" s="11" t="s">
        <v>422</v>
      </c>
      <c r="T93" s="11" t="s">
        <v>422</v>
      </c>
      <c r="U93" s="11" t="s">
        <v>422</v>
      </c>
      <c r="V93" s="11" t="s">
        <v>422</v>
      </c>
      <c r="W93" s="11" t="s">
        <v>422</v>
      </c>
      <c r="X93" s="11" t="s">
        <v>422</v>
      </c>
      <c r="Y93" s="12"/>
      <c r="Z93" s="9"/>
    </row>
    <row r="94" spans="1:26" x14ac:dyDescent="0.3">
      <c r="A94" s="2" t="s">
        <v>86</v>
      </c>
      <c r="B94" s="4" t="s">
        <v>272</v>
      </c>
      <c r="C94" s="4" t="s">
        <v>424</v>
      </c>
      <c r="D94" s="10" t="s">
        <v>417</v>
      </c>
      <c r="E94" s="10" t="s">
        <v>379</v>
      </c>
      <c r="F94" s="11">
        <v>725000</v>
      </c>
      <c r="G94" s="11">
        <v>560000</v>
      </c>
      <c r="H94" s="11">
        <v>531478.88699999999</v>
      </c>
      <c r="I94" s="11">
        <v>559897.75399999996</v>
      </c>
      <c r="J94" s="11">
        <v>810274</v>
      </c>
      <c r="K94" s="11">
        <v>1060651</v>
      </c>
      <c r="L94" s="11">
        <v>2051000</v>
      </c>
      <c r="M94" s="11">
        <v>8555259</v>
      </c>
      <c r="N94" s="11">
        <v>5721841</v>
      </c>
      <c r="O94" s="11">
        <v>6483800</v>
      </c>
      <c r="P94" s="11">
        <v>2655640</v>
      </c>
      <c r="Q94" s="11">
        <v>4406394</v>
      </c>
      <c r="R94" s="11">
        <v>2166113</v>
      </c>
      <c r="S94" s="11">
        <v>1168048</v>
      </c>
      <c r="T94" s="11">
        <v>3225283</v>
      </c>
      <c r="U94" s="11">
        <v>4751254</v>
      </c>
      <c r="V94" s="11">
        <v>1296052.057</v>
      </c>
      <c r="W94" s="11">
        <v>1745662.8089999999</v>
      </c>
      <c r="X94" s="11">
        <v>2292198.0980000002</v>
      </c>
      <c r="Y94" s="12"/>
      <c r="Z94" s="6"/>
    </row>
    <row r="95" spans="1:26" x14ac:dyDescent="0.3">
      <c r="A95" s="2" t="s">
        <v>404</v>
      </c>
      <c r="B95" s="4" t="s">
        <v>273</v>
      </c>
      <c r="C95" s="4" t="s">
        <v>424</v>
      </c>
      <c r="D95" s="10" t="s">
        <v>420</v>
      </c>
      <c r="E95" s="10" t="s">
        <v>379</v>
      </c>
      <c r="F95" s="11">
        <v>446154</v>
      </c>
      <c r="G95" s="11">
        <v>446154</v>
      </c>
      <c r="H95" s="11">
        <v>1111111</v>
      </c>
      <c r="I95" s="11">
        <v>1392497</v>
      </c>
      <c r="J95" s="11">
        <v>2000000</v>
      </c>
      <c r="K95" s="11">
        <v>1954584</v>
      </c>
      <c r="L95" s="11">
        <v>2000000</v>
      </c>
      <c r="M95" s="11">
        <v>2460095</v>
      </c>
      <c r="N95" s="11">
        <v>4770776</v>
      </c>
      <c r="O95" s="11">
        <v>8465767</v>
      </c>
      <c r="P95" s="11">
        <v>6623210</v>
      </c>
      <c r="Q95" s="11">
        <v>4780653</v>
      </c>
      <c r="R95" s="11">
        <v>3929960</v>
      </c>
      <c r="S95" s="11">
        <v>6794250</v>
      </c>
      <c r="T95" s="11">
        <v>1755555</v>
      </c>
      <c r="U95" s="11">
        <v>1857366</v>
      </c>
      <c r="V95" s="11">
        <v>3199176</v>
      </c>
      <c r="W95" s="11">
        <v>2594172</v>
      </c>
      <c r="X95" s="11">
        <v>3211498</v>
      </c>
      <c r="Y95" s="12"/>
      <c r="Z95" s="6"/>
    </row>
    <row r="96" spans="1:26" x14ac:dyDescent="0.3">
      <c r="A96" s="2" t="s">
        <v>87</v>
      </c>
      <c r="B96" s="4" t="s">
        <v>274</v>
      </c>
      <c r="C96" s="4">
        <v>0</v>
      </c>
      <c r="D96" s="10" t="s">
        <v>417</v>
      </c>
      <c r="E96" s="10" t="s">
        <v>374</v>
      </c>
      <c r="F96" s="11" t="s">
        <v>422</v>
      </c>
      <c r="G96" s="11">
        <v>3670504.3859999999</v>
      </c>
      <c r="H96" s="11">
        <v>5048448.5290000001</v>
      </c>
      <c r="I96" s="11">
        <v>5642200.5259999996</v>
      </c>
      <c r="J96" s="11">
        <v>6235953</v>
      </c>
      <c r="K96" s="11">
        <v>8189914</v>
      </c>
      <c r="L96" s="11">
        <v>6003431</v>
      </c>
      <c r="M96" s="11">
        <v>6022184</v>
      </c>
      <c r="N96" s="11">
        <v>10068603</v>
      </c>
      <c r="O96" s="11">
        <v>8750635</v>
      </c>
      <c r="P96" s="11">
        <v>9326576</v>
      </c>
      <c r="Q96" s="11">
        <v>9869949</v>
      </c>
      <c r="R96" s="11">
        <v>9568163</v>
      </c>
      <c r="S96" s="11">
        <v>11144848</v>
      </c>
      <c r="T96" s="11">
        <v>11960319</v>
      </c>
      <c r="U96" s="11" t="s">
        <v>422</v>
      </c>
      <c r="V96" s="11" t="s">
        <v>422</v>
      </c>
      <c r="W96" s="11" t="s">
        <v>422</v>
      </c>
      <c r="X96" s="11" t="s">
        <v>422</v>
      </c>
      <c r="Y96" s="12"/>
      <c r="Z96" s="9"/>
    </row>
    <row r="97" spans="1:29" x14ac:dyDescent="0.3">
      <c r="A97" s="2" t="s">
        <v>88</v>
      </c>
      <c r="B97" s="4" t="s">
        <v>275</v>
      </c>
      <c r="C97" s="4">
        <v>0</v>
      </c>
      <c r="D97" s="10" t="s">
        <v>416</v>
      </c>
      <c r="E97" s="10" t="s">
        <v>386</v>
      </c>
      <c r="F97" s="11">
        <v>995024.87600000005</v>
      </c>
      <c r="G97" s="11">
        <v>995024.87600000005</v>
      </c>
      <c r="H97" s="11">
        <v>1492537.3130000001</v>
      </c>
      <c r="I97" s="11">
        <v>1857379.7679999999</v>
      </c>
      <c r="J97" s="11">
        <v>2514726</v>
      </c>
      <c r="K97" s="11">
        <v>2520730</v>
      </c>
      <c r="L97" s="11">
        <v>3316750</v>
      </c>
      <c r="M97" s="11">
        <v>3316750</v>
      </c>
      <c r="N97" s="11">
        <v>4975124</v>
      </c>
      <c r="O97" s="11">
        <v>11276949</v>
      </c>
      <c r="P97" s="11">
        <v>15257048</v>
      </c>
      <c r="Q97" s="11">
        <v>6000000</v>
      </c>
      <c r="R97" s="11">
        <v>21000000</v>
      </c>
      <c r="S97" s="11">
        <v>21000000</v>
      </c>
      <c r="T97" s="11">
        <v>21000000</v>
      </c>
      <c r="U97" s="11">
        <v>21000000</v>
      </c>
      <c r="V97" s="11">
        <v>28000000</v>
      </c>
      <c r="W97" s="11">
        <v>28000000</v>
      </c>
      <c r="X97" s="11">
        <v>3500000</v>
      </c>
      <c r="Y97" s="12"/>
      <c r="Z97" s="6"/>
    </row>
    <row r="98" spans="1:29" x14ac:dyDescent="0.3">
      <c r="A98" s="2" t="s">
        <v>89</v>
      </c>
      <c r="B98" s="4" t="s">
        <v>276</v>
      </c>
      <c r="C98" s="4" t="s">
        <v>424</v>
      </c>
      <c r="D98" s="10" t="s">
        <v>418</v>
      </c>
      <c r="E98" s="10" t="s">
        <v>379</v>
      </c>
      <c r="F98" s="11" t="s">
        <v>422</v>
      </c>
      <c r="G98" s="11" t="s">
        <v>422</v>
      </c>
      <c r="H98" s="11" t="s">
        <v>422</v>
      </c>
      <c r="I98" s="11" t="s">
        <v>422</v>
      </c>
      <c r="J98" s="11">
        <v>847929</v>
      </c>
      <c r="K98" s="11">
        <v>612657</v>
      </c>
      <c r="L98" s="11">
        <v>317380</v>
      </c>
      <c r="M98" s="11">
        <v>379429</v>
      </c>
      <c r="N98" s="11">
        <v>1167803</v>
      </c>
      <c r="O98" s="11">
        <v>276770</v>
      </c>
      <c r="P98" s="11">
        <v>849012</v>
      </c>
      <c r="Q98" s="11">
        <v>1197271</v>
      </c>
      <c r="R98" s="11" t="s">
        <v>422</v>
      </c>
      <c r="S98" s="11">
        <v>582330</v>
      </c>
      <c r="T98" s="11" t="s">
        <v>422</v>
      </c>
      <c r="U98" s="11" t="s">
        <v>422</v>
      </c>
      <c r="V98" s="11" t="s">
        <v>422</v>
      </c>
      <c r="W98" s="11" t="s">
        <v>422</v>
      </c>
      <c r="X98" s="11" t="s">
        <v>422</v>
      </c>
      <c r="Y98" s="12"/>
      <c r="Z98" s="6"/>
    </row>
    <row r="99" spans="1:29" x14ac:dyDescent="0.3">
      <c r="A99" s="2" t="s">
        <v>90</v>
      </c>
      <c r="B99" s="4" t="s">
        <v>277</v>
      </c>
      <c r="C99" s="4" t="s">
        <v>424</v>
      </c>
      <c r="D99" s="10" t="s">
        <v>418</v>
      </c>
      <c r="E99" s="10" t="s">
        <v>385</v>
      </c>
      <c r="F99" s="11" t="s">
        <v>422</v>
      </c>
      <c r="G99" s="11" t="s">
        <v>422</v>
      </c>
      <c r="H99" s="11" t="s">
        <v>422</v>
      </c>
      <c r="I99" s="11" t="s">
        <v>422</v>
      </c>
      <c r="J99" s="11">
        <v>2132880</v>
      </c>
      <c r="K99" s="11">
        <v>1597500</v>
      </c>
      <c r="L99" s="11">
        <v>1881164</v>
      </c>
      <c r="M99" s="11">
        <v>2564374</v>
      </c>
      <c r="N99" s="11">
        <v>4329252</v>
      </c>
      <c r="O99" s="11">
        <v>2417299</v>
      </c>
      <c r="P99" s="11">
        <v>4857090</v>
      </c>
      <c r="Q99" s="11">
        <v>2539944</v>
      </c>
      <c r="R99" s="11">
        <v>4114533</v>
      </c>
      <c r="S99" s="11">
        <v>3930725</v>
      </c>
      <c r="T99" s="11">
        <v>5325050</v>
      </c>
      <c r="U99" s="11">
        <v>1996000</v>
      </c>
      <c r="V99" s="11">
        <v>2303585</v>
      </c>
      <c r="W99" s="11">
        <v>1969500</v>
      </c>
      <c r="X99" s="11">
        <v>4143702</v>
      </c>
      <c r="Y99" s="12"/>
      <c r="Z99" s="9"/>
    </row>
    <row r="100" spans="1:29" x14ac:dyDescent="0.3">
      <c r="A100" s="2" t="s">
        <v>91</v>
      </c>
      <c r="B100" s="4" t="s">
        <v>278</v>
      </c>
      <c r="C100" s="4">
        <v>0</v>
      </c>
      <c r="D100" s="10" t="s">
        <v>416</v>
      </c>
      <c r="E100" s="10" t="s">
        <v>374</v>
      </c>
      <c r="F100" s="11" t="s">
        <v>422</v>
      </c>
      <c r="G100" s="11">
        <v>9504197.6870000008</v>
      </c>
      <c r="H100" s="11">
        <v>18388362.210000001</v>
      </c>
      <c r="I100" s="11">
        <v>17949740.73</v>
      </c>
      <c r="J100" s="11" t="s">
        <v>422</v>
      </c>
      <c r="K100" s="11" t="s">
        <v>422</v>
      </c>
      <c r="L100" s="11" t="s">
        <v>422</v>
      </c>
      <c r="M100" s="11" t="s">
        <v>422</v>
      </c>
      <c r="N100" s="11" t="s">
        <v>422</v>
      </c>
      <c r="O100" s="11" t="s">
        <v>422</v>
      </c>
      <c r="P100" s="11" t="s">
        <v>422</v>
      </c>
      <c r="Q100" s="11" t="s">
        <v>422</v>
      </c>
      <c r="R100" s="11" t="s">
        <v>422</v>
      </c>
      <c r="S100" s="11" t="s">
        <v>422</v>
      </c>
      <c r="T100" s="11" t="s">
        <v>422</v>
      </c>
      <c r="U100" s="11" t="s">
        <v>422</v>
      </c>
      <c r="V100" s="11" t="s">
        <v>422</v>
      </c>
      <c r="W100" s="11" t="s">
        <v>422</v>
      </c>
      <c r="X100" s="11" t="s">
        <v>422</v>
      </c>
      <c r="Y100" s="12"/>
      <c r="Z100" s="6"/>
    </row>
    <row r="101" spans="1:29" x14ac:dyDescent="0.3">
      <c r="A101" s="2" t="s">
        <v>92</v>
      </c>
      <c r="B101" s="4" t="s">
        <v>279</v>
      </c>
      <c r="C101" s="4">
        <v>0</v>
      </c>
      <c r="D101" s="10" t="s">
        <v>417</v>
      </c>
      <c r="E101" s="10" t="s">
        <v>374</v>
      </c>
      <c r="F101" s="11">
        <v>11928679.060000001</v>
      </c>
      <c r="G101" s="11">
        <v>34265350.880000003</v>
      </c>
      <c r="H101" s="11">
        <v>36764705.880000003</v>
      </c>
      <c r="I101" s="11">
        <v>34833495.890000001</v>
      </c>
      <c r="J101" s="11">
        <v>23617012</v>
      </c>
      <c r="K101" s="11">
        <v>19066719</v>
      </c>
      <c r="L101" s="11">
        <v>16713808</v>
      </c>
      <c r="M101" s="11">
        <v>18555436</v>
      </c>
      <c r="N101" s="11">
        <v>6186233</v>
      </c>
      <c r="O101" s="11">
        <v>7070089</v>
      </c>
      <c r="P101" s="11">
        <v>9614782</v>
      </c>
      <c r="Q101" s="11">
        <v>10940000</v>
      </c>
      <c r="R101" s="11">
        <v>12275731.822000001</v>
      </c>
      <c r="S101" s="11">
        <v>13142281.427999999</v>
      </c>
      <c r="T101" s="11">
        <v>15990680</v>
      </c>
      <c r="U101" s="11">
        <v>16558364</v>
      </c>
      <c r="V101" s="11">
        <v>11899497</v>
      </c>
      <c r="W101" s="11">
        <v>16699968</v>
      </c>
      <c r="X101" s="11">
        <v>15307667.352</v>
      </c>
      <c r="Y101" s="12"/>
      <c r="Z101" s="9"/>
    </row>
    <row r="102" spans="1:29" x14ac:dyDescent="0.3">
      <c r="A102" s="2" t="s">
        <v>93</v>
      </c>
      <c r="B102" s="4" t="s">
        <v>280</v>
      </c>
      <c r="C102" s="4">
        <v>0</v>
      </c>
      <c r="D102" s="10" t="s">
        <v>417</v>
      </c>
      <c r="E102" s="10" t="s">
        <v>374</v>
      </c>
      <c r="F102" s="11" t="s">
        <v>422</v>
      </c>
      <c r="G102" s="11">
        <v>5216119.7920000004</v>
      </c>
      <c r="H102" s="11">
        <v>8309988.2350000003</v>
      </c>
      <c r="I102" s="11">
        <v>7738531.4199999999</v>
      </c>
      <c r="J102" s="11">
        <v>8308412</v>
      </c>
      <c r="K102" s="11">
        <v>6993683</v>
      </c>
      <c r="L102" s="11">
        <v>6688351</v>
      </c>
      <c r="M102" s="11">
        <v>6909645</v>
      </c>
      <c r="N102" s="11" t="s">
        <v>422</v>
      </c>
      <c r="O102" s="11" t="s">
        <v>422</v>
      </c>
      <c r="P102" s="11" t="s">
        <v>422</v>
      </c>
      <c r="Q102" s="11" t="s">
        <v>422</v>
      </c>
      <c r="R102" s="11">
        <v>4723833</v>
      </c>
      <c r="S102" s="11">
        <v>5167414</v>
      </c>
      <c r="T102" s="11">
        <v>5610994</v>
      </c>
      <c r="U102" s="11">
        <v>8016013</v>
      </c>
      <c r="V102" s="11">
        <v>7055453.7599999998</v>
      </c>
      <c r="W102" s="11">
        <v>9752660</v>
      </c>
      <c r="X102" s="11">
        <v>11079799.027000001</v>
      </c>
      <c r="Y102" s="12"/>
      <c r="Z102" s="9"/>
    </row>
    <row r="103" spans="1:29" x14ac:dyDescent="0.3">
      <c r="A103" s="2" t="s">
        <v>94</v>
      </c>
      <c r="B103" s="4" t="s">
        <v>281</v>
      </c>
      <c r="C103" s="4" t="s">
        <v>424</v>
      </c>
      <c r="D103" s="10" t="s">
        <v>418</v>
      </c>
      <c r="E103" s="10" t="s">
        <v>385</v>
      </c>
      <c r="F103" s="11">
        <v>3659217.8769999999</v>
      </c>
      <c r="G103" s="11">
        <v>2962046.1540000001</v>
      </c>
      <c r="H103" s="11">
        <v>7831330</v>
      </c>
      <c r="I103" s="11">
        <v>8811134.6600000001</v>
      </c>
      <c r="J103" s="11">
        <v>8155704</v>
      </c>
      <c r="K103" s="11">
        <v>4214790</v>
      </c>
      <c r="L103" s="11">
        <v>14865201</v>
      </c>
      <c r="M103" s="11">
        <v>29839815</v>
      </c>
      <c r="N103" s="11">
        <v>19462461</v>
      </c>
      <c r="O103" s="11">
        <v>2205194</v>
      </c>
      <c r="P103" s="11">
        <v>30045065</v>
      </c>
      <c r="Q103" s="11">
        <v>6474594</v>
      </c>
      <c r="R103" s="11">
        <v>11246769</v>
      </c>
      <c r="S103" s="11">
        <v>14169685</v>
      </c>
      <c r="T103" s="11">
        <v>17471920</v>
      </c>
      <c r="U103" s="11">
        <v>18130283</v>
      </c>
      <c r="V103" s="11">
        <v>19318731.27</v>
      </c>
      <c r="W103" s="11">
        <v>15202024.6</v>
      </c>
      <c r="X103" s="11">
        <v>17643162.420000002</v>
      </c>
      <c r="Y103" s="12"/>
      <c r="Z103" s="9"/>
    </row>
    <row r="104" spans="1:29" x14ac:dyDescent="0.3">
      <c r="A104" s="2" t="s">
        <v>95</v>
      </c>
      <c r="B104" s="4" t="s">
        <v>282</v>
      </c>
      <c r="C104" s="4" t="s">
        <v>424</v>
      </c>
      <c r="D104" s="10" t="s">
        <v>418</v>
      </c>
      <c r="E104" s="10" t="s">
        <v>385</v>
      </c>
      <c r="F104" s="11" t="s">
        <v>422</v>
      </c>
      <c r="G104" s="11">
        <v>7496448.4850000003</v>
      </c>
      <c r="H104" s="11">
        <v>4193353</v>
      </c>
      <c r="I104" s="11">
        <v>8993376.0399999991</v>
      </c>
      <c r="J104" s="11">
        <v>9224886</v>
      </c>
      <c r="K104" s="11">
        <v>18101866</v>
      </c>
      <c r="L104" s="11">
        <v>28878632</v>
      </c>
      <c r="M104" s="11">
        <v>16151641</v>
      </c>
      <c r="N104" s="11">
        <v>15782818</v>
      </c>
      <c r="O104" s="11">
        <v>17451283</v>
      </c>
      <c r="P104" s="11">
        <v>14943500</v>
      </c>
      <c r="Q104" s="11">
        <v>19755478</v>
      </c>
      <c r="R104" s="11">
        <v>9612816</v>
      </c>
      <c r="S104" s="11">
        <v>17359269</v>
      </c>
      <c r="T104" s="11">
        <v>16741887</v>
      </c>
      <c r="U104" s="11">
        <v>19731302</v>
      </c>
      <c r="V104" s="11" t="s">
        <v>422</v>
      </c>
      <c r="W104" s="11" t="s">
        <v>422</v>
      </c>
      <c r="X104" s="11">
        <v>1924237.6229999999</v>
      </c>
      <c r="Y104" s="12"/>
      <c r="Z104" s="9"/>
      <c r="AA104" s="8"/>
      <c r="AB104" s="8"/>
      <c r="AC104" s="8"/>
    </row>
    <row r="105" spans="1:29" x14ac:dyDescent="0.3">
      <c r="A105" s="2" t="s">
        <v>96</v>
      </c>
      <c r="B105" s="4" t="s">
        <v>283</v>
      </c>
      <c r="C105" s="4">
        <v>0</v>
      </c>
      <c r="D105" s="10" t="s">
        <v>420</v>
      </c>
      <c r="E105" s="10" t="s">
        <v>374</v>
      </c>
      <c r="F105" s="11">
        <v>13630663.539999999</v>
      </c>
      <c r="G105" s="11">
        <v>13381818.18</v>
      </c>
      <c r="H105" s="11">
        <v>17250172.5</v>
      </c>
      <c r="I105" s="11">
        <v>19860409.690000001</v>
      </c>
      <c r="J105" s="11">
        <v>49672657</v>
      </c>
      <c r="K105" s="11">
        <v>52287530</v>
      </c>
      <c r="L105" s="11" t="s">
        <v>422</v>
      </c>
      <c r="M105" s="11" t="s">
        <v>422</v>
      </c>
      <c r="N105" s="11" t="s">
        <v>422</v>
      </c>
      <c r="O105" s="11" t="s">
        <v>422</v>
      </c>
      <c r="P105" s="11" t="s">
        <v>422</v>
      </c>
      <c r="Q105" s="11" t="s">
        <v>422</v>
      </c>
      <c r="R105" s="11" t="s">
        <v>422</v>
      </c>
      <c r="S105" s="11" t="s">
        <v>422</v>
      </c>
      <c r="T105" s="11" t="s">
        <v>422</v>
      </c>
      <c r="U105" s="11" t="s">
        <v>422</v>
      </c>
      <c r="V105" s="11" t="s">
        <v>422</v>
      </c>
      <c r="W105" s="11" t="s">
        <v>422</v>
      </c>
      <c r="X105" s="11" t="s">
        <v>422</v>
      </c>
      <c r="Y105" s="12"/>
      <c r="Z105" s="6"/>
    </row>
    <row r="106" spans="1:29" x14ac:dyDescent="0.3">
      <c r="A106" s="2" t="s">
        <v>97</v>
      </c>
      <c r="B106" s="4" t="s">
        <v>284</v>
      </c>
      <c r="C106" s="4">
        <v>0</v>
      </c>
      <c r="D106" s="10" t="s">
        <v>421</v>
      </c>
      <c r="E106" s="10" t="s">
        <v>378</v>
      </c>
      <c r="F106" s="11">
        <v>281083.33299999998</v>
      </c>
      <c r="G106" s="11">
        <v>102002.734</v>
      </c>
      <c r="H106" s="11" t="s">
        <v>422</v>
      </c>
      <c r="I106" s="11" t="s">
        <v>422</v>
      </c>
      <c r="J106" s="11">
        <v>160075</v>
      </c>
      <c r="K106" s="11">
        <v>146579</v>
      </c>
      <c r="L106" s="11">
        <v>149226</v>
      </c>
      <c r="M106" s="11">
        <v>234668</v>
      </c>
      <c r="N106" s="11">
        <v>225025</v>
      </c>
      <c r="O106" s="11">
        <v>226754</v>
      </c>
      <c r="P106" s="11">
        <v>124112</v>
      </c>
      <c r="Q106" s="11">
        <v>196475</v>
      </c>
      <c r="R106" s="11">
        <v>224607</v>
      </c>
      <c r="S106" s="11">
        <v>231360</v>
      </c>
      <c r="T106" s="11">
        <v>252350</v>
      </c>
      <c r="U106" s="11">
        <v>270975</v>
      </c>
      <c r="V106" s="11">
        <v>259000</v>
      </c>
      <c r="W106" s="11">
        <v>263954.53000000003</v>
      </c>
      <c r="X106" s="11">
        <v>300938.86</v>
      </c>
      <c r="Y106" s="12"/>
      <c r="Z106" s="6"/>
    </row>
    <row r="107" spans="1:29" x14ac:dyDescent="0.3">
      <c r="A107" s="2" t="s">
        <v>98</v>
      </c>
      <c r="B107" s="4" t="s">
        <v>285</v>
      </c>
      <c r="C107" s="4" t="s">
        <v>424</v>
      </c>
      <c r="D107" s="10" t="s">
        <v>418</v>
      </c>
      <c r="E107" s="10" t="s">
        <v>373</v>
      </c>
      <c r="F107" s="11">
        <v>287363.02399999998</v>
      </c>
      <c r="G107" s="11">
        <v>1669216.743</v>
      </c>
      <c r="H107" s="11">
        <v>11177369.74</v>
      </c>
      <c r="I107" s="11">
        <v>3178964.7209999999</v>
      </c>
      <c r="J107" s="11">
        <v>30541698</v>
      </c>
      <c r="K107" s="11">
        <v>20691968</v>
      </c>
      <c r="L107" s="11">
        <v>16676881</v>
      </c>
      <c r="M107" s="11">
        <v>19875721</v>
      </c>
      <c r="N107" s="11">
        <v>19811382</v>
      </c>
      <c r="O107" s="11">
        <v>20357826</v>
      </c>
      <c r="P107" s="11">
        <v>23389350</v>
      </c>
      <c r="Q107" s="11">
        <v>26929159</v>
      </c>
      <c r="R107" s="11">
        <v>22955721</v>
      </c>
      <c r="S107" s="11">
        <v>20260400</v>
      </c>
      <c r="T107" s="11">
        <v>16403887</v>
      </c>
      <c r="U107" s="11">
        <v>17396044</v>
      </c>
      <c r="V107" s="11">
        <v>6003694</v>
      </c>
      <c r="W107" s="11">
        <v>21951053.109000001</v>
      </c>
      <c r="X107" s="11">
        <v>26763511.300000001</v>
      </c>
      <c r="Y107" s="12"/>
      <c r="Z107" s="9"/>
    </row>
    <row r="108" spans="1:29" x14ac:dyDescent="0.3">
      <c r="A108" s="2" t="s">
        <v>99</v>
      </c>
      <c r="B108" s="4" t="s">
        <v>286</v>
      </c>
      <c r="C108" s="4">
        <v>0</v>
      </c>
      <c r="D108" s="10" t="s">
        <v>417</v>
      </c>
      <c r="E108" s="10" t="s">
        <v>374</v>
      </c>
      <c r="F108" s="11">
        <v>357606.65899999999</v>
      </c>
      <c r="G108" s="11">
        <v>925007.53799999994</v>
      </c>
      <c r="H108" s="11" t="s">
        <v>422</v>
      </c>
      <c r="I108" s="11" t="s">
        <v>422</v>
      </c>
      <c r="J108" s="11" t="s">
        <v>422</v>
      </c>
      <c r="K108" s="11" t="s">
        <v>422</v>
      </c>
      <c r="L108" s="11">
        <v>1601244</v>
      </c>
      <c r="M108" s="11" t="s">
        <v>422</v>
      </c>
      <c r="N108" s="11" t="s">
        <v>422</v>
      </c>
      <c r="O108" s="11" t="s">
        <v>422</v>
      </c>
      <c r="P108" s="11" t="s">
        <v>422</v>
      </c>
      <c r="Q108" s="11">
        <v>1454515</v>
      </c>
      <c r="R108" s="11" t="s">
        <v>422</v>
      </c>
      <c r="S108" s="11" t="s">
        <v>422</v>
      </c>
      <c r="T108" s="11" t="s">
        <v>422</v>
      </c>
      <c r="U108" s="11">
        <v>2849695</v>
      </c>
      <c r="V108" s="11">
        <v>2537225</v>
      </c>
      <c r="W108" s="11">
        <v>3118464</v>
      </c>
      <c r="X108" s="11">
        <v>3114266.4840000002</v>
      </c>
      <c r="Y108" s="12"/>
      <c r="Z108" s="9"/>
    </row>
    <row r="109" spans="1:29" x14ac:dyDescent="0.3">
      <c r="A109" s="2" t="s">
        <v>406</v>
      </c>
      <c r="B109" s="4" t="s">
        <v>287</v>
      </c>
      <c r="C109" s="4">
        <v>0</v>
      </c>
      <c r="D109" s="10" t="s">
        <v>420</v>
      </c>
      <c r="E109" s="10" t="s">
        <v>378</v>
      </c>
      <c r="F109" s="11">
        <v>5000</v>
      </c>
      <c r="G109" s="11">
        <v>333333</v>
      </c>
      <c r="H109" s="11" t="s">
        <v>422</v>
      </c>
      <c r="I109" s="11">
        <v>1700000</v>
      </c>
      <c r="J109" s="11">
        <v>1700000</v>
      </c>
      <c r="K109" s="11">
        <v>1300000</v>
      </c>
      <c r="L109" s="11">
        <v>1300000</v>
      </c>
      <c r="M109" s="11">
        <v>1300000</v>
      </c>
      <c r="N109" s="11">
        <v>1300000</v>
      </c>
      <c r="O109" s="11">
        <v>1300000</v>
      </c>
      <c r="P109" s="11">
        <v>1300000</v>
      </c>
      <c r="Q109" s="11">
        <v>1300000</v>
      </c>
      <c r="R109" s="11">
        <v>1577222</v>
      </c>
      <c r="S109" s="11">
        <v>1577222</v>
      </c>
      <c r="T109" s="11">
        <v>1613618</v>
      </c>
      <c r="U109" s="11" t="s">
        <v>422</v>
      </c>
      <c r="V109" s="11">
        <v>1608391</v>
      </c>
      <c r="W109" s="11" t="s">
        <v>422</v>
      </c>
      <c r="X109" s="11" t="s">
        <v>422</v>
      </c>
      <c r="Y109" s="12"/>
      <c r="Z109" s="6"/>
    </row>
    <row r="110" spans="1:29" x14ac:dyDescent="0.3">
      <c r="A110" s="2" t="s">
        <v>100</v>
      </c>
      <c r="B110" s="4" t="s">
        <v>288</v>
      </c>
      <c r="C110" s="4" t="s">
        <v>424</v>
      </c>
      <c r="D110" s="10" t="s">
        <v>418</v>
      </c>
      <c r="E110" s="10" t="s">
        <v>379</v>
      </c>
      <c r="F110" s="11">
        <v>521221.147</v>
      </c>
      <c r="G110" s="11">
        <v>541404.48800000001</v>
      </c>
      <c r="H110" s="11">
        <v>394575.09600000002</v>
      </c>
      <c r="I110" s="11">
        <v>247745.70499999999</v>
      </c>
      <c r="J110" s="11">
        <v>1936363</v>
      </c>
      <c r="K110" s="11">
        <v>1267385</v>
      </c>
      <c r="L110" s="11">
        <v>1263922</v>
      </c>
      <c r="M110" s="11">
        <v>2235017</v>
      </c>
      <c r="N110" s="11">
        <v>4879429</v>
      </c>
      <c r="O110" s="11">
        <v>4953257</v>
      </c>
      <c r="P110" s="11">
        <v>5027085</v>
      </c>
      <c r="Q110" s="11">
        <v>2726825</v>
      </c>
      <c r="R110" s="11">
        <v>1976280</v>
      </c>
      <c r="S110" s="11">
        <v>3703210</v>
      </c>
      <c r="T110" s="11">
        <v>2783232</v>
      </c>
      <c r="U110" s="11">
        <v>3777544</v>
      </c>
      <c r="V110" s="11">
        <v>3900393</v>
      </c>
      <c r="W110" s="11">
        <v>4329163</v>
      </c>
      <c r="X110" s="11">
        <v>4303473</v>
      </c>
      <c r="Y110" s="12"/>
      <c r="Z110" s="6"/>
    </row>
    <row r="111" spans="1:29" x14ac:dyDescent="0.3">
      <c r="A111" s="2" t="s">
        <v>101</v>
      </c>
      <c r="B111" s="4" t="s">
        <v>289</v>
      </c>
      <c r="C111" s="4">
        <v>0</v>
      </c>
      <c r="D111" s="10" t="s">
        <v>418</v>
      </c>
      <c r="E111" s="10" t="s">
        <v>374</v>
      </c>
      <c r="F111" s="11">
        <v>268070.304</v>
      </c>
      <c r="G111" s="11">
        <v>479023.55800000002</v>
      </c>
      <c r="H111" s="11">
        <v>878648.147</v>
      </c>
      <c r="I111" s="11">
        <v>794748.40300000005</v>
      </c>
      <c r="J111" s="11">
        <v>584712</v>
      </c>
      <c r="K111" s="11">
        <v>1428273</v>
      </c>
      <c r="L111" s="11">
        <v>708819</v>
      </c>
      <c r="M111" s="11">
        <v>377833</v>
      </c>
      <c r="N111" s="11">
        <v>947044</v>
      </c>
      <c r="O111" s="11">
        <v>1323570</v>
      </c>
      <c r="P111" s="11">
        <v>2813731</v>
      </c>
      <c r="Q111" s="11">
        <v>3770148</v>
      </c>
      <c r="R111" s="11">
        <v>4168000</v>
      </c>
      <c r="S111" s="11">
        <v>4566787</v>
      </c>
      <c r="T111" s="11">
        <v>4546700</v>
      </c>
      <c r="U111" s="11">
        <v>4526613</v>
      </c>
      <c r="V111" s="11">
        <v>4119831.301</v>
      </c>
      <c r="W111" s="11">
        <v>4307752.4630000005</v>
      </c>
      <c r="X111" s="11">
        <v>3790361.3459999999</v>
      </c>
      <c r="Y111" s="12"/>
      <c r="Z111" s="6"/>
    </row>
    <row r="112" spans="1:29" x14ac:dyDescent="0.3">
      <c r="A112" s="2" t="s">
        <v>102</v>
      </c>
      <c r="B112" s="4" t="s">
        <v>290</v>
      </c>
      <c r="C112" s="4">
        <v>0</v>
      </c>
      <c r="D112" s="10" t="s">
        <v>419</v>
      </c>
      <c r="E112" s="10" t="s">
        <v>374</v>
      </c>
      <c r="F112" s="11" t="s">
        <v>422</v>
      </c>
      <c r="G112" s="11">
        <v>71362963.870000005</v>
      </c>
      <c r="H112" s="11">
        <v>210557349.90000001</v>
      </c>
      <c r="I112" s="11">
        <v>188589518.90000001</v>
      </c>
      <c r="J112" s="11">
        <v>236303366</v>
      </c>
      <c r="K112" s="11">
        <v>41634042</v>
      </c>
      <c r="L112" s="11" t="s">
        <v>422</v>
      </c>
      <c r="M112" s="11" t="s">
        <v>422</v>
      </c>
      <c r="N112" s="11">
        <v>251000000</v>
      </c>
      <c r="O112" s="11">
        <v>200460680</v>
      </c>
      <c r="P112" s="11">
        <v>359334014</v>
      </c>
      <c r="Q112" s="11">
        <v>276854963</v>
      </c>
      <c r="R112" s="11">
        <v>312970041</v>
      </c>
      <c r="S112" s="11">
        <v>259755337</v>
      </c>
      <c r="T112" s="11">
        <v>206540632</v>
      </c>
      <c r="U112" s="11">
        <v>159132720</v>
      </c>
      <c r="V112" s="11" t="s">
        <v>422</v>
      </c>
      <c r="W112" s="11" t="s">
        <v>422</v>
      </c>
      <c r="X112" s="11" t="s">
        <v>422</v>
      </c>
      <c r="Y112" s="12"/>
      <c r="Z112" s="6"/>
    </row>
    <row r="113" spans="1:26" x14ac:dyDescent="0.3">
      <c r="A113" s="2" t="s">
        <v>103</v>
      </c>
      <c r="B113" s="4" t="s">
        <v>291</v>
      </c>
      <c r="C113" s="4">
        <v>0</v>
      </c>
      <c r="D113" s="10" t="s">
        <v>420</v>
      </c>
      <c r="E113" s="10" t="s">
        <v>386</v>
      </c>
      <c r="F113" s="11" t="s">
        <v>422</v>
      </c>
      <c r="G113" s="11" t="s">
        <v>422</v>
      </c>
      <c r="H113" s="11" t="s">
        <v>422</v>
      </c>
      <c r="I113" s="11" t="s">
        <v>422</v>
      </c>
      <c r="J113" s="11" t="s">
        <v>422</v>
      </c>
      <c r="K113" s="11" t="s">
        <v>422</v>
      </c>
      <c r="L113" s="11" t="s">
        <v>422</v>
      </c>
      <c r="M113" s="11" t="s">
        <v>422</v>
      </c>
      <c r="N113" s="11" t="s">
        <v>422</v>
      </c>
      <c r="O113" s="11" t="s">
        <v>422</v>
      </c>
      <c r="P113" s="11" t="s">
        <v>422</v>
      </c>
      <c r="Q113" s="11" t="s">
        <v>422</v>
      </c>
      <c r="R113" s="11" t="s">
        <v>422</v>
      </c>
      <c r="S113" s="11" t="s">
        <v>422</v>
      </c>
      <c r="T113" s="11" t="s">
        <v>422</v>
      </c>
      <c r="U113" s="11" t="s">
        <v>422</v>
      </c>
      <c r="V113" s="11" t="s">
        <v>422</v>
      </c>
      <c r="W113" s="11" t="s">
        <v>422</v>
      </c>
      <c r="X113" s="11" t="s">
        <v>422</v>
      </c>
      <c r="Y113" s="12"/>
      <c r="Z113" s="6"/>
    </row>
    <row r="114" spans="1:26" x14ac:dyDescent="0.3">
      <c r="A114" s="2" t="s">
        <v>104</v>
      </c>
      <c r="B114" s="4" t="s">
        <v>292</v>
      </c>
      <c r="C114" s="4">
        <v>0</v>
      </c>
      <c r="D114" s="10" t="s">
        <v>417</v>
      </c>
      <c r="E114" s="10" t="s">
        <v>374</v>
      </c>
      <c r="F114" s="11" t="s">
        <v>422</v>
      </c>
      <c r="G114" s="11" t="s">
        <v>422</v>
      </c>
      <c r="H114" s="11" t="s">
        <v>422</v>
      </c>
      <c r="I114" s="11" t="s">
        <v>422</v>
      </c>
      <c r="J114" s="11" t="s">
        <v>422</v>
      </c>
      <c r="K114" s="11" t="s">
        <v>422</v>
      </c>
      <c r="L114" s="11" t="s">
        <v>422</v>
      </c>
      <c r="M114" s="11" t="s">
        <v>422</v>
      </c>
      <c r="N114" s="11" t="s">
        <v>422</v>
      </c>
      <c r="O114" s="11" t="s">
        <v>422</v>
      </c>
      <c r="P114" s="11" t="s">
        <v>422</v>
      </c>
      <c r="Q114" s="11" t="s">
        <v>422</v>
      </c>
      <c r="R114" s="11" t="s">
        <v>422</v>
      </c>
      <c r="S114" s="11" t="s">
        <v>422</v>
      </c>
      <c r="T114" s="11" t="s">
        <v>422</v>
      </c>
      <c r="U114" s="11" t="s">
        <v>422</v>
      </c>
      <c r="V114" s="11" t="s">
        <v>422</v>
      </c>
      <c r="W114" s="11" t="s">
        <v>422</v>
      </c>
      <c r="X114" s="11" t="s">
        <v>422</v>
      </c>
      <c r="Y114" s="12"/>
      <c r="Z114" s="9"/>
    </row>
    <row r="115" spans="1:26" x14ac:dyDescent="0.3">
      <c r="A115" s="2" t="s">
        <v>105</v>
      </c>
      <c r="B115" s="4" t="s">
        <v>293</v>
      </c>
      <c r="C115" s="4">
        <v>0</v>
      </c>
      <c r="D115" s="10" t="s">
        <v>420</v>
      </c>
      <c r="E115" s="10" t="s">
        <v>374</v>
      </c>
      <c r="F115" s="11">
        <v>2368421</v>
      </c>
      <c r="G115" s="11">
        <v>2948257.895</v>
      </c>
      <c r="H115" s="11">
        <v>2083911.4750000001</v>
      </c>
      <c r="I115" s="11">
        <v>1694035.1640000001</v>
      </c>
      <c r="J115" s="11">
        <v>1639582</v>
      </c>
      <c r="K115" s="11">
        <v>2097127</v>
      </c>
      <c r="L115" s="11">
        <v>1769002</v>
      </c>
      <c r="M115" s="11">
        <v>2660533</v>
      </c>
      <c r="N115" s="11">
        <v>2483234</v>
      </c>
      <c r="O115" s="11">
        <v>2778168</v>
      </c>
      <c r="P115" s="11">
        <v>2047185</v>
      </c>
      <c r="Q115" s="11">
        <v>1945242</v>
      </c>
      <c r="R115" s="11">
        <v>2541353</v>
      </c>
      <c r="S115" s="11">
        <v>2262427</v>
      </c>
      <c r="T115" s="11">
        <v>2969317</v>
      </c>
      <c r="U115" s="11">
        <v>2871955</v>
      </c>
      <c r="V115" s="11">
        <v>3539363.801</v>
      </c>
      <c r="W115" s="11">
        <v>2994082.179</v>
      </c>
      <c r="X115" s="11">
        <v>4042011.7579999999</v>
      </c>
      <c r="Y115" s="12"/>
      <c r="Z115" s="6"/>
    </row>
    <row r="116" spans="1:26" x14ac:dyDescent="0.3">
      <c r="A116" s="2" t="s">
        <v>106</v>
      </c>
      <c r="B116" s="4" t="s">
        <v>294</v>
      </c>
      <c r="C116" s="4">
        <v>0</v>
      </c>
      <c r="D116" s="10" t="s">
        <v>417</v>
      </c>
      <c r="E116" s="10" t="s">
        <v>374</v>
      </c>
      <c r="F116" s="11" t="s">
        <v>422</v>
      </c>
      <c r="G116" s="11" t="s">
        <v>422</v>
      </c>
      <c r="H116" s="11" t="s">
        <v>422</v>
      </c>
      <c r="I116" s="11" t="s">
        <v>422</v>
      </c>
      <c r="J116" s="11" t="s">
        <v>422</v>
      </c>
      <c r="K116" s="11" t="s">
        <v>422</v>
      </c>
      <c r="L116" s="11" t="s">
        <v>422</v>
      </c>
      <c r="M116" s="11" t="s">
        <v>422</v>
      </c>
      <c r="N116" s="11" t="s">
        <v>422</v>
      </c>
      <c r="O116" s="11" t="s">
        <v>422</v>
      </c>
      <c r="P116" s="11">
        <v>600000</v>
      </c>
      <c r="Q116" s="11">
        <v>676134</v>
      </c>
      <c r="R116" s="11">
        <v>987281</v>
      </c>
      <c r="S116" s="11" t="s">
        <v>422</v>
      </c>
      <c r="T116" s="11">
        <v>1652468</v>
      </c>
      <c r="U116" s="11">
        <v>1715212</v>
      </c>
      <c r="V116" s="11">
        <v>1261935.81</v>
      </c>
      <c r="W116" s="11">
        <v>2103362.9929999998</v>
      </c>
      <c r="X116" s="11">
        <v>2877243.253</v>
      </c>
      <c r="Y116" s="12"/>
      <c r="Z116" s="6"/>
    </row>
    <row r="117" spans="1:26" x14ac:dyDescent="0.3">
      <c r="A117" s="2" t="s">
        <v>107</v>
      </c>
      <c r="B117" s="4" t="s">
        <v>295</v>
      </c>
      <c r="C117" s="4">
        <v>0</v>
      </c>
      <c r="D117" s="10" t="s">
        <v>416</v>
      </c>
      <c r="E117" s="10" t="s">
        <v>386</v>
      </c>
      <c r="F117" s="11">
        <v>4885200</v>
      </c>
      <c r="G117" s="11">
        <v>8125477.3600000003</v>
      </c>
      <c r="H117" s="11">
        <v>10740721.57</v>
      </c>
      <c r="I117" s="11">
        <v>10804896.359999999</v>
      </c>
      <c r="J117" s="11">
        <v>14292605</v>
      </c>
      <c r="K117" s="11">
        <v>14878015</v>
      </c>
      <c r="L117" s="11">
        <v>13949339</v>
      </c>
      <c r="M117" s="11">
        <v>52325572</v>
      </c>
      <c r="N117" s="11">
        <v>38346000</v>
      </c>
      <c r="O117" s="11">
        <v>41975000</v>
      </c>
      <c r="P117" s="11">
        <v>45183100</v>
      </c>
      <c r="Q117" s="11">
        <v>42380000</v>
      </c>
      <c r="R117" s="11">
        <v>57024999</v>
      </c>
      <c r="S117" s="11">
        <v>43815666</v>
      </c>
      <c r="T117" s="11" t="s">
        <v>422</v>
      </c>
      <c r="U117" s="11" t="s">
        <v>422</v>
      </c>
      <c r="V117" s="11">
        <v>45500000</v>
      </c>
      <c r="W117" s="11">
        <v>48000000</v>
      </c>
      <c r="X117" s="11">
        <v>48900000</v>
      </c>
      <c r="Y117" s="12"/>
      <c r="Z117" s="6"/>
    </row>
    <row r="118" spans="1:26" x14ac:dyDescent="0.3">
      <c r="A118" s="2" t="s">
        <v>108</v>
      </c>
      <c r="B118" s="4" t="s">
        <v>296</v>
      </c>
      <c r="C118" s="4" t="s">
        <v>424</v>
      </c>
      <c r="D118" s="10" t="s">
        <v>418</v>
      </c>
      <c r="E118" s="10" t="s">
        <v>373</v>
      </c>
      <c r="F118" s="11">
        <v>2600000</v>
      </c>
      <c r="G118" s="11">
        <v>1616777</v>
      </c>
      <c r="H118" s="11">
        <v>2750000</v>
      </c>
      <c r="I118" s="11">
        <v>3466710</v>
      </c>
      <c r="J118" s="11">
        <v>8937500</v>
      </c>
      <c r="K118" s="11">
        <v>11279340</v>
      </c>
      <c r="L118" s="11">
        <v>8619896</v>
      </c>
      <c r="M118" s="11">
        <v>20444213</v>
      </c>
      <c r="N118" s="11">
        <v>20710048</v>
      </c>
      <c r="O118" s="11">
        <v>20975882</v>
      </c>
      <c r="P118" s="11">
        <v>21241717</v>
      </c>
      <c r="Q118" s="11">
        <v>21507551</v>
      </c>
      <c r="R118" s="11">
        <v>24110531</v>
      </c>
      <c r="S118" s="11">
        <v>17230259</v>
      </c>
      <c r="T118" s="11">
        <v>14158338</v>
      </c>
      <c r="U118" s="11">
        <v>18120313</v>
      </c>
      <c r="V118" s="11">
        <v>37936268</v>
      </c>
      <c r="W118" s="11">
        <v>25641001</v>
      </c>
      <c r="X118" s="11">
        <v>50843727</v>
      </c>
      <c r="Y118" s="12"/>
      <c r="Z118" s="9"/>
    </row>
    <row r="119" spans="1:26" x14ac:dyDescent="0.3">
      <c r="A119" s="2" t="s">
        <v>109</v>
      </c>
      <c r="B119" s="4" t="s">
        <v>297</v>
      </c>
      <c r="C119" s="4" t="s">
        <v>424</v>
      </c>
      <c r="D119" s="10" t="s">
        <v>421</v>
      </c>
      <c r="E119" s="10" t="s">
        <v>383</v>
      </c>
      <c r="F119" s="11" t="s">
        <v>422</v>
      </c>
      <c r="G119" s="11" t="s">
        <v>422</v>
      </c>
      <c r="H119" s="11" t="s">
        <v>422</v>
      </c>
      <c r="I119" s="11" t="s">
        <v>422</v>
      </c>
      <c r="J119" s="11" t="s">
        <v>422</v>
      </c>
      <c r="K119" s="11" t="s">
        <v>422</v>
      </c>
      <c r="L119" s="11">
        <v>2431378</v>
      </c>
      <c r="M119" s="11">
        <v>2863307</v>
      </c>
      <c r="N119" s="11">
        <v>1434705</v>
      </c>
      <c r="O119" s="11">
        <v>8236586</v>
      </c>
      <c r="P119" s="11">
        <v>29052636</v>
      </c>
      <c r="Q119" s="11">
        <v>27900000</v>
      </c>
      <c r="R119" s="11">
        <v>20077524</v>
      </c>
      <c r="S119" s="11">
        <v>25922123</v>
      </c>
      <c r="T119" s="11" t="s">
        <v>422</v>
      </c>
      <c r="U119" s="11">
        <v>31768253</v>
      </c>
      <c r="V119" s="11">
        <v>23575460.649999999</v>
      </c>
      <c r="W119" s="11">
        <v>17164949.739999998</v>
      </c>
      <c r="X119" s="11">
        <v>17589587.879999999</v>
      </c>
      <c r="Y119" s="12"/>
      <c r="Z119" s="6"/>
    </row>
    <row r="120" spans="1:26" x14ac:dyDescent="0.3">
      <c r="A120" s="2" t="s">
        <v>110</v>
      </c>
      <c r="B120" s="4" t="s">
        <v>298</v>
      </c>
      <c r="C120" s="4">
        <v>0</v>
      </c>
      <c r="D120" s="10" t="s">
        <v>418</v>
      </c>
      <c r="E120" s="10" t="s">
        <v>386</v>
      </c>
      <c r="F120" s="11">
        <v>1277429</v>
      </c>
      <c r="G120" s="11">
        <v>1277429.2450000001</v>
      </c>
      <c r="H120" s="11">
        <v>605238.94799999997</v>
      </c>
      <c r="I120" s="11">
        <v>1201649.527</v>
      </c>
      <c r="J120" s="11">
        <v>1798060</v>
      </c>
      <c r="K120" s="11">
        <v>2394589</v>
      </c>
      <c r="L120" s="11">
        <v>6645212</v>
      </c>
      <c r="M120" s="11">
        <v>1936955</v>
      </c>
      <c r="N120" s="11">
        <v>0.184</v>
      </c>
      <c r="O120" s="11" t="s">
        <v>422</v>
      </c>
      <c r="P120" s="11">
        <v>7844831</v>
      </c>
      <c r="Q120" s="11">
        <v>4546418</v>
      </c>
      <c r="R120" s="11">
        <v>4149557</v>
      </c>
      <c r="S120" s="11">
        <v>3413502</v>
      </c>
      <c r="T120" s="11">
        <v>6460136</v>
      </c>
      <c r="U120" s="11">
        <v>1385603</v>
      </c>
      <c r="V120" s="11">
        <v>10829853.825999999</v>
      </c>
      <c r="W120" s="11">
        <v>7410000</v>
      </c>
      <c r="X120" s="11" t="s">
        <v>422</v>
      </c>
      <c r="Y120" s="12"/>
      <c r="Z120" s="6"/>
    </row>
    <row r="121" spans="1:26" x14ac:dyDescent="0.3">
      <c r="A121" s="2" t="s">
        <v>111</v>
      </c>
      <c r="B121" s="4" t="s">
        <v>299</v>
      </c>
      <c r="C121" s="4">
        <v>0</v>
      </c>
      <c r="D121" s="10" t="s">
        <v>420</v>
      </c>
      <c r="E121" s="10" t="s">
        <v>374</v>
      </c>
      <c r="F121" s="11" t="s">
        <v>422</v>
      </c>
      <c r="G121" s="11">
        <v>4183.75</v>
      </c>
      <c r="H121" s="11">
        <v>4193.9269999999997</v>
      </c>
      <c r="I121" s="11">
        <v>15598.191000000001</v>
      </c>
      <c r="J121" s="11">
        <v>3900</v>
      </c>
      <c r="K121" s="11">
        <v>12578</v>
      </c>
      <c r="L121" s="11">
        <v>3195</v>
      </c>
      <c r="M121" s="11">
        <v>5546</v>
      </c>
      <c r="N121" s="11" t="s">
        <v>422</v>
      </c>
      <c r="O121" s="11" t="s">
        <v>422</v>
      </c>
      <c r="P121" s="11" t="s">
        <v>422</v>
      </c>
      <c r="Q121" s="11">
        <v>11667</v>
      </c>
      <c r="R121" s="11">
        <v>6124</v>
      </c>
      <c r="S121" s="11">
        <v>5371</v>
      </c>
      <c r="T121" s="11" t="s">
        <v>422</v>
      </c>
      <c r="U121" s="11" t="s">
        <v>422</v>
      </c>
      <c r="V121" s="11" t="s">
        <v>422</v>
      </c>
      <c r="W121" s="11" t="s">
        <v>422</v>
      </c>
      <c r="X121" s="11" t="s">
        <v>422</v>
      </c>
      <c r="Y121" s="12"/>
      <c r="Z121" s="9"/>
    </row>
    <row r="122" spans="1:26" x14ac:dyDescent="0.3">
      <c r="A122" s="2" t="s">
        <v>112</v>
      </c>
      <c r="B122" s="4" t="s">
        <v>300</v>
      </c>
      <c r="C122" s="4" t="s">
        <v>424</v>
      </c>
      <c r="D122" s="10" t="s">
        <v>421</v>
      </c>
      <c r="E122" s="10" t="s">
        <v>379</v>
      </c>
      <c r="F122" s="11">
        <v>4320400.5369999995</v>
      </c>
      <c r="G122" s="11">
        <v>6009422.4119999995</v>
      </c>
      <c r="H122" s="11">
        <v>7051274.9869999997</v>
      </c>
      <c r="I122" s="11">
        <v>12260834.9</v>
      </c>
      <c r="J122" s="11">
        <v>10042987</v>
      </c>
      <c r="K122" s="11">
        <v>8476655</v>
      </c>
      <c r="L122" s="11">
        <v>4357095</v>
      </c>
      <c r="M122" s="11">
        <v>6142580</v>
      </c>
      <c r="N122" s="11">
        <v>6205926</v>
      </c>
      <c r="O122" s="11">
        <v>13208978</v>
      </c>
      <c r="P122" s="11">
        <v>27409011</v>
      </c>
      <c r="Q122" s="11">
        <v>14314793</v>
      </c>
      <c r="R122" s="11">
        <v>15151574</v>
      </c>
      <c r="S122" s="11">
        <v>14791783</v>
      </c>
      <c r="T122" s="11">
        <v>17127574</v>
      </c>
      <c r="U122" s="11">
        <v>14409051</v>
      </c>
      <c r="V122" s="11">
        <v>17169761.754999999</v>
      </c>
      <c r="W122" s="11">
        <v>14834827.041999999</v>
      </c>
      <c r="X122" s="11">
        <v>18211030.513</v>
      </c>
      <c r="Y122" s="12"/>
      <c r="Z122" s="6"/>
    </row>
    <row r="123" spans="1:26" x14ac:dyDescent="0.3">
      <c r="A123" s="2" t="s">
        <v>113</v>
      </c>
      <c r="B123" s="4" t="s">
        <v>301</v>
      </c>
      <c r="C123" s="4">
        <v>0</v>
      </c>
      <c r="D123" s="10" t="s">
        <v>417</v>
      </c>
      <c r="E123" s="10" t="s">
        <v>374</v>
      </c>
      <c r="F123" s="11" t="s">
        <v>422</v>
      </c>
      <c r="G123" s="11" t="s">
        <v>422</v>
      </c>
      <c r="H123" s="11">
        <v>147058823.5</v>
      </c>
      <c r="I123" s="11">
        <v>87780409.640000001</v>
      </c>
      <c r="J123" s="11">
        <v>83588300</v>
      </c>
      <c r="K123" s="11">
        <v>76544103</v>
      </c>
      <c r="L123" s="11">
        <v>68136968</v>
      </c>
      <c r="M123" s="11">
        <v>70391389</v>
      </c>
      <c r="N123" s="11">
        <v>58469041</v>
      </c>
      <c r="O123" s="11">
        <v>48823520</v>
      </c>
      <c r="P123" s="11">
        <v>44263897</v>
      </c>
      <c r="Q123" s="11">
        <v>50710087</v>
      </c>
      <c r="R123" s="11">
        <v>57484400</v>
      </c>
      <c r="S123" s="11">
        <v>61055324</v>
      </c>
      <c r="T123" s="11">
        <v>49100524</v>
      </c>
      <c r="U123" s="11">
        <v>55841428</v>
      </c>
      <c r="V123" s="11">
        <v>52126113.600000001</v>
      </c>
      <c r="W123" s="11">
        <v>64025610.244000003</v>
      </c>
      <c r="X123" s="11">
        <v>149111648.40000001</v>
      </c>
      <c r="Y123" s="12"/>
      <c r="Z123" s="9"/>
    </row>
    <row r="124" spans="1:26" x14ac:dyDescent="0.3">
      <c r="A124" s="2" t="s">
        <v>114</v>
      </c>
      <c r="B124" s="4" t="s">
        <v>302</v>
      </c>
      <c r="C124" s="4">
        <v>0</v>
      </c>
      <c r="D124" s="10" t="s">
        <v>420</v>
      </c>
      <c r="E124" s="10" t="s">
        <v>374</v>
      </c>
      <c r="F124" s="11">
        <v>10074093.33</v>
      </c>
      <c r="G124" s="11">
        <v>26299830</v>
      </c>
      <c r="H124" s="11">
        <v>26299830</v>
      </c>
      <c r="I124" s="11">
        <v>42526299.399999999</v>
      </c>
      <c r="J124" s="11">
        <v>33508098</v>
      </c>
      <c r="K124" s="11">
        <v>32696057</v>
      </c>
      <c r="L124" s="11">
        <v>33872538</v>
      </c>
      <c r="M124" s="11">
        <v>37500826</v>
      </c>
      <c r="N124" s="11">
        <v>43487178</v>
      </c>
      <c r="O124" s="11">
        <v>50736655</v>
      </c>
      <c r="P124" s="11">
        <v>58757717</v>
      </c>
      <c r="Q124" s="11">
        <v>76957055</v>
      </c>
      <c r="R124" s="11" t="s">
        <v>422</v>
      </c>
      <c r="S124" s="11" t="s">
        <v>422</v>
      </c>
      <c r="T124" s="11" t="s">
        <v>422</v>
      </c>
      <c r="U124" s="11" t="s">
        <v>422</v>
      </c>
      <c r="V124" s="11" t="s">
        <v>422</v>
      </c>
      <c r="W124" s="11" t="s">
        <v>422</v>
      </c>
      <c r="X124" s="11" t="s">
        <v>422</v>
      </c>
      <c r="Y124" s="12"/>
      <c r="Z124" s="9"/>
    </row>
    <row r="125" spans="1:26" x14ac:dyDescent="0.3">
      <c r="A125" s="2" t="s">
        <v>115</v>
      </c>
      <c r="B125" s="4" t="s">
        <v>303</v>
      </c>
      <c r="C125" s="4" t="s">
        <v>424</v>
      </c>
      <c r="D125" s="10" t="s">
        <v>419</v>
      </c>
      <c r="E125" s="10" t="s">
        <v>381</v>
      </c>
      <c r="F125" s="11">
        <v>4695298.7949999999</v>
      </c>
      <c r="G125" s="11">
        <v>5597969.6359999999</v>
      </c>
      <c r="H125" s="11">
        <v>11545281.779999999</v>
      </c>
      <c r="I125" s="11">
        <v>9534934.6140000001</v>
      </c>
      <c r="J125" s="11">
        <v>15959797</v>
      </c>
      <c r="K125" s="11">
        <v>29457325</v>
      </c>
      <c r="L125" s="11">
        <v>15379056</v>
      </c>
      <c r="M125" s="11">
        <v>8354651</v>
      </c>
      <c r="N125" s="11">
        <v>8167017</v>
      </c>
      <c r="O125" s="11">
        <v>8288035</v>
      </c>
      <c r="P125" s="11">
        <v>10936402</v>
      </c>
      <c r="Q125" s="11">
        <v>13145391</v>
      </c>
      <c r="R125" s="11">
        <v>9586885</v>
      </c>
      <c r="S125" s="11">
        <v>13246049</v>
      </c>
      <c r="T125" s="11">
        <v>8041549</v>
      </c>
      <c r="U125" s="11">
        <v>13405792</v>
      </c>
      <c r="V125" s="11">
        <v>38503621</v>
      </c>
      <c r="W125" s="11">
        <v>52441199</v>
      </c>
      <c r="X125" s="11">
        <v>36968261.57</v>
      </c>
      <c r="Y125" s="12"/>
      <c r="Z125" s="6"/>
    </row>
    <row r="126" spans="1:26" x14ac:dyDescent="0.3">
      <c r="A126" s="2" t="s">
        <v>407</v>
      </c>
      <c r="B126" s="4" t="s">
        <v>182</v>
      </c>
      <c r="C126" s="4" t="s">
        <v>424</v>
      </c>
      <c r="D126" s="10" t="s">
        <v>418</v>
      </c>
      <c r="E126" s="10" t="s">
        <v>373</v>
      </c>
      <c r="F126" s="11">
        <v>7649767.6289999997</v>
      </c>
      <c r="G126" s="11">
        <v>4584894.4340000004</v>
      </c>
      <c r="H126" s="11">
        <v>3771135.4810000001</v>
      </c>
      <c r="I126" s="11">
        <v>9461299.6899999995</v>
      </c>
      <c r="J126" s="11">
        <v>9112479</v>
      </c>
      <c r="K126" s="11">
        <v>8398500</v>
      </c>
      <c r="L126" s="11" t="s">
        <v>422</v>
      </c>
      <c r="M126" s="11">
        <v>4674500</v>
      </c>
      <c r="N126" s="11">
        <v>4022431</v>
      </c>
      <c r="O126" s="11">
        <v>31063632</v>
      </c>
      <c r="P126" s="11">
        <v>21726225</v>
      </c>
      <c r="Q126" s="11">
        <v>12649925</v>
      </c>
      <c r="R126" s="11">
        <v>12639598</v>
      </c>
      <c r="S126" s="11">
        <v>17360078</v>
      </c>
      <c r="T126" s="11">
        <v>16617421</v>
      </c>
      <c r="U126" s="11">
        <v>18016712</v>
      </c>
      <c r="V126" s="11">
        <v>19698347.02</v>
      </c>
      <c r="W126" s="11">
        <v>25957734.697000001</v>
      </c>
      <c r="X126" s="11" t="s">
        <v>422</v>
      </c>
      <c r="Y126" s="12"/>
      <c r="Z126" s="9"/>
    </row>
    <row r="127" spans="1:26" x14ac:dyDescent="0.3">
      <c r="A127" s="2" t="s">
        <v>116</v>
      </c>
      <c r="B127" s="4" t="s">
        <v>304</v>
      </c>
      <c r="C127" s="4" t="s">
        <v>424</v>
      </c>
      <c r="D127" s="10" t="s">
        <v>418</v>
      </c>
      <c r="E127" s="10" t="s">
        <v>390</v>
      </c>
      <c r="F127" s="11">
        <v>27205279.379999999</v>
      </c>
      <c r="G127" s="11">
        <v>25269306.359999999</v>
      </c>
      <c r="H127" s="11">
        <v>23333333.329999998</v>
      </c>
      <c r="I127" s="11">
        <v>16029576.039999999</v>
      </c>
      <c r="J127" s="11">
        <v>20625687</v>
      </c>
      <c r="K127" s="11">
        <v>22799926</v>
      </c>
      <c r="L127" s="11">
        <v>38244453</v>
      </c>
      <c r="M127" s="11">
        <v>73764508</v>
      </c>
      <c r="N127" s="11">
        <v>90962051</v>
      </c>
      <c r="O127" s="11">
        <v>238997375</v>
      </c>
      <c r="P127" s="11">
        <v>422000000</v>
      </c>
      <c r="Q127" s="11">
        <v>254161590</v>
      </c>
      <c r="R127" s="11">
        <v>95177765</v>
      </c>
      <c r="S127" s="11">
        <v>201708722</v>
      </c>
      <c r="T127" s="11">
        <v>273945837</v>
      </c>
      <c r="U127" s="11">
        <v>69994352</v>
      </c>
      <c r="V127" s="11">
        <v>173931460.80000001</v>
      </c>
      <c r="W127" s="11">
        <v>205627687.40000001</v>
      </c>
      <c r="X127" s="11">
        <v>57947724</v>
      </c>
      <c r="Y127" s="12"/>
      <c r="Z127" s="6"/>
    </row>
    <row r="128" spans="1:26" x14ac:dyDescent="0.3">
      <c r="A128" s="2" t="s">
        <v>117</v>
      </c>
      <c r="B128" s="4" t="s">
        <v>305</v>
      </c>
      <c r="C128" s="4">
        <v>0</v>
      </c>
      <c r="D128" s="10" t="s">
        <v>420</v>
      </c>
      <c r="E128" s="10" t="s">
        <v>374</v>
      </c>
      <c r="F128" s="11">
        <v>5000</v>
      </c>
      <c r="G128" s="11">
        <v>5750</v>
      </c>
      <c r="H128" s="11">
        <v>6500</v>
      </c>
      <c r="I128" s="11">
        <v>8000</v>
      </c>
      <c r="J128" s="11">
        <v>5054</v>
      </c>
      <c r="K128" s="11">
        <v>7918</v>
      </c>
      <c r="L128" s="11">
        <v>8108</v>
      </c>
      <c r="M128" s="11">
        <v>5744</v>
      </c>
      <c r="N128" s="11">
        <v>6621.9129999999996</v>
      </c>
      <c r="O128" s="11">
        <v>7500</v>
      </c>
      <c r="P128" s="11" t="s">
        <v>422</v>
      </c>
      <c r="Q128" s="11" t="s">
        <v>422</v>
      </c>
      <c r="R128" s="11">
        <v>6919</v>
      </c>
      <c r="S128" s="11" t="s">
        <v>422</v>
      </c>
      <c r="T128" s="11" t="s">
        <v>422</v>
      </c>
      <c r="U128" s="11">
        <v>6588</v>
      </c>
      <c r="V128" s="11" t="s">
        <v>422</v>
      </c>
      <c r="W128" s="11">
        <v>7073.1360000000004</v>
      </c>
      <c r="X128" s="11">
        <v>6329.1139999999996</v>
      </c>
      <c r="Y128" s="12"/>
      <c r="Z128" s="9"/>
    </row>
    <row r="129" spans="1:26" x14ac:dyDescent="0.3">
      <c r="A129" s="2" t="s">
        <v>118</v>
      </c>
      <c r="B129" s="4" t="s">
        <v>306</v>
      </c>
      <c r="C129" s="4">
        <v>0</v>
      </c>
      <c r="D129" s="10" t="s">
        <v>417</v>
      </c>
      <c r="E129" s="10" t="s">
        <v>374</v>
      </c>
      <c r="F129" s="11">
        <v>1250000</v>
      </c>
      <c r="G129" s="11">
        <v>1250000</v>
      </c>
      <c r="H129" s="11">
        <v>2200000</v>
      </c>
      <c r="I129" s="11">
        <v>3854822.8369999998</v>
      </c>
      <c r="J129" s="11">
        <v>4267408</v>
      </c>
      <c r="K129" s="11">
        <v>4679994</v>
      </c>
      <c r="L129" s="11">
        <v>4021862</v>
      </c>
      <c r="M129" s="11">
        <v>5819550</v>
      </c>
      <c r="N129" s="11">
        <v>5771243</v>
      </c>
      <c r="O129" s="11">
        <v>5401797</v>
      </c>
      <c r="P129" s="11">
        <v>4342231</v>
      </c>
      <c r="Q129" s="11">
        <v>3292756</v>
      </c>
      <c r="R129" s="11">
        <v>3934204</v>
      </c>
      <c r="S129" s="11">
        <v>5614760</v>
      </c>
      <c r="T129" s="11">
        <v>7295316</v>
      </c>
      <c r="U129" s="11">
        <v>6237745</v>
      </c>
      <c r="V129" s="11">
        <v>5560518.8550000004</v>
      </c>
      <c r="W129" s="11">
        <v>5443639.8169999998</v>
      </c>
      <c r="X129" s="11">
        <v>6294767.4309999999</v>
      </c>
      <c r="Y129" s="12"/>
      <c r="Z129" s="6"/>
    </row>
    <row r="130" spans="1:26" x14ac:dyDescent="0.3">
      <c r="A130" s="2" t="s">
        <v>119</v>
      </c>
      <c r="B130" s="4" t="s">
        <v>307</v>
      </c>
      <c r="C130" s="4">
        <v>0</v>
      </c>
      <c r="D130" s="10" t="s">
        <v>417</v>
      </c>
      <c r="E130" s="10" t="s">
        <v>374</v>
      </c>
      <c r="F130" s="11">
        <v>17151321.43</v>
      </c>
      <c r="G130" s="11">
        <v>27484252.039999999</v>
      </c>
      <c r="H130" s="11">
        <v>29045055.260000002</v>
      </c>
      <c r="I130" s="11">
        <v>38402238.009999998</v>
      </c>
      <c r="J130" s="11">
        <v>41202811</v>
      </c>
      <c r="K130" s="11">
        <v>39561576</v>
      </c>
      <c r="L130" s="11">
        <v>31034051</v>
      </c>
      <c r="M130" s="11">
        <v>30411674</v>
      </c>
      <c r="N130" s="11">
        <v>20659724</v>
      </c>
      <c r="O130" s="11">
        <v>18525350</v>
      </c>
      <c r="P130" s="11">
        <v>16802004</v>
      </c>
      <c r="Q130" s="11">
        <v>20480758</v>
      </c>
      <c r="R130" s="11" t="s">
        <v>422</v>
      </c>
      <c r="S130" s="11">
        <v>20880682</v>
      </c>
      <c r="T130" s="11">
        <v>15824409</v>
      </c>
      <c r="U130" s="11" t="s">
        <v>422</v>
      </c>
      <c r="V130" s="11" t="s">
        <v>422</v>
      </c>
      <c r="W130" s="11" t="s">
        <v>422</v>
      </c>
      <c r="X130" s="11" t="s">
        <v>422</v>
      </c>
      <c r="Y130" s="12"/>
      <c r="Z130" s="9"/>
    </row>
    <row r="131" spans="1:26" x14ac:dyDescent="0.3">
      <c r="A131" s="2" t="s">
        <v>120</v>
      </c>
      <c r="B131" s="4" t="s">
        <v>308</v>
      </c>
      <c r="C131" s="4">
        <v>0</v>
      </c>
      <c r="D131" s="10" t="s">
        <v>416</v>
      </c>
      <c r="E131" s="10" t="s">
        <v>374</v>
      </c>
      <c r="F131" s="11" t="s">
        <v>422</v>
      </c>
      <c r="G131" s="11" t="s">
        <v>422</v>
      </c>
      <c r="H131" s="11" t="s">
        <v>422</v>
      </c>
      <c r="I131" s="11">
        <v>8578559.1679999996</v>
      </c>
      <c r="J131" s="11">
        <v>9904775</v>
      </c>
      <c r="K131" s="11">
        <v>9904775</v>
      </c>
      <c r="L131" s="11" t="s">
        <v>422</v>
      </c>
      <c r="M131" s="11" t="s">
        <v>422</v>
      </c>
      <c r="N131" s="11" t="s">
        <v>422</v>
      </c>
      <c r="O131" s="11" t="s">
        <v>422</v>
      </c>
      <c r="P131" s="11" t="s">
        <v>422</v>
      </c>
      <c r="Q131" s="11" t="s">
        <v>422</v>
      </c>
      <c r="R131" s="11" t="s">
        <v>422</v>
      </c>
      <c r="S131" s="11" t="s">
        <v>422</v>
      </c>
      <c r="T131" s="11" t="s">
        <v>422</v>
      </c>
      <c r="U131" s="11">
        <v>15604681</v>
      </c>
      <c r="V131" s="11">
        <v>18205461.640000001</v>
      </c>
      <c r="W131" s="11">
        <v>20806242</v>
      </c>
      <c r="X131" s="11">
        <v>20806241.873</v>
      </c>
      <c r="Y131" s="12"/>
      <c r="Z131" s="6"/>
    </row>
    <row r="132" spans="1:26" x14ac:dyDescent="0.3">
      <c r="A132" s="2" t="s">
        <v>121</v>
      </c>
      <c r="B132" s="4" t="s">
        <v>309</v>
      </c>
      <c r="C132" s="4" t="s">
        <v>424</v>
      </c>
      <c r="D132" s="10" t="s">
        <v>416</v>
      </c>
      <c r="E132" s="10" t="s">
        <v>375</v>
      </c>
      <c r="F132" s="11">
        <v>10451475</v>
      </c>
      <c r="G132" s="11">
        <v>22077419</v>
      </c>
      <c r="H132" s="11">
        <v>28595856</v>
      </c>
      <c r="I132" s="11">
        <v>42076301</v>
      </c>
      <c r="J132" s="11">
        <v>38726240</v>
      </c>
      <c r="K132" s="11">
        <v>41252317</v>
      </c>
      <c r="L132" s="11">
        <v>49090208</v>
      </c>
      <c r="M132" s="11">
        <v>179028600</v>
      </c>
      <c r="N132" s="11">
        <v>83682518</v>
      </c>
      <c r="O132" s="11">
        <v>62179036</v>
      </c>
      <c r="P132" s="11">
        <v>118795008</v>
      </c>
      <c r="Q132" s="11">
        <v>140305467</v>
      </c>
      <c r="R132" s="11">
        <v>170038772</v>
      </c>
      <c r="S132" s="11">
        <v>106407615</v>
      </c>
      <c r="T132" s="11">
        <v>110560323</v>
      </c>
      <c r="U132" s="11">
        <v>158291335</v>
      </c>
      <c r="V132" s="11">
        <v>230452813.90000001</v>
      </c>
      <c r="W132" s="11">
        <v>142815601.34400001</v>
      </c>
      <c r="X132" s="11">
        <v>207620323.40400001</v>
      </c>
      <c r="Y132" s="12"/>
      <c r="Z132" s="9"/>
    </row>
    <row r="133" spans="1:26" x14ac:dyDescent="0.3">
      <c r="A133" s="2" t="s">
        <v>122</v>
      </c>
      <c r="B133" s="4" t="s">
        <v>310</v>
      </c>
      <c r="C133" s="4">
        <v>0</v>
      </c>
      <c r="D133" s="10" t="s">
        <v>420</v>
      </c>
      <c r="E133" s="10" t="s">
        <v>374</v>
      </c>
      <c r="F133" s="11">
        <v>81000</v>
      </c>
      <c r="G133" s="11" t="s">
        <v>422</v>
      </c>
      <c r="H133" s="11" t="s">
        <v>422</v>
      </c>
      <c r="I133" s="11" t="s">
        <v>422</v>
      </c>
      <c r="J133" s="11">
        <v>217844</v>
      </c>
      <c r="K133" s="11">
        <v>233922</v>
      </c>
      <c r="L133" s="11">
        <v>250000</v>
      </c>
      <c r="M133" s="11">
        <v>250000</v>
      </c>
      <c r="N133" s="11">
        <v>267500</v>
      </c>
      <c r="O133" s="11">
        <v>285000</v>
      </c>
      <c r="P133" s="11">
        <v>285000</v>
      </c>
      <c r="Q133" s="11">
        <v>285000</v>
      </c>
      <c r="R133" s="11">
        <v>335000</v>
      </c>
      <c r="S133" s="11">
        <v>340000</v>
      </c>
      <c r="T133" s="11" t="s">
        <v>422</v>
      </c>
      <c r="U133" s="11">
        <v>300000</v>
      </c>
      <c r="V133" s="11">
        <v>700000</v>
      </c>
      <c r="W133" s="11" t="s">
        <v>422</v>
      </c>
      <c r="X133" s="11" t="s">
        <v>422</v>
      </c>
      <c r="Y133" s="12"/>
      <c r="Z133" s="6"/>
    </row>
    <row r="134" spans="1:26" x14ac:dyDescent="0.3">
      <c r="A134" s="2" t="s">
        <v>123</v>
      </c>
      <c r="B134" s="4" t="s">
        <v>311</v>
      </c>
      <c r="C134" s="4">
        <v>0</v>
      </c>
      <c r="D134" s="10" t="s">
        <v>419</v>
      </c>
      <c r="E134" s="10" t="s">
        <v>374</v>
      </c>
      <c r="F134" s="11">
        <v>8675605.5</v>
      </c>
      <c r="G134" s="11">
        <v>10837802.75</v>
      </c>
      <c r="H134" s="11">
        <v>13000000</v>
      </c>
      <c r="I134" s="11">
        <v>14808838</v>
      </c>
      <c r="J134" s="11">
        <v>17126920</v>
      </c>
      <c r="K134" s="11">
        <v>26165359</v>
      </c>
      <c r="L134" s="11">
        <v>17133140</v>
      </c>
      <c r="M134" s="11">
        <v>23996790</v>
      </c>
      <c r="N134" s="11">
        <v>24122318</v>
      </c>
      <c r="O134" s="11">
        <v>25136000</v>
      </c>
      <c r="P134" s="11">
        <v>46511459</v>
      </c>
      <c r="Q134" s="11">
        <v>35818730</v>
      </c>
      <c r="R134" s="11">
        <v>28637920</v>
      </c>
      <c r="S134" s="11">
        <v>24031818</v>
      </c>
      <c r="T134" s="11">
        <v>35731600</v>
      </c>
      <c r="U134" s="11">
        <v>35644682</v>
      </c>
      <c r="V134" s="11">
        <v>38000000</v>
      </c>
      <c r="W134" s="11">
        <v>39348846</v>
      </c>
      <c r="X134" s="11">
        <v>33550540</v>
      </c>
      <c r="Y134" s="12"/>
      <c r="Z134" s="9"/>
    </row>
    <row r="135" spans="1:26" x14ac:dyDescent="0.3">
      <c r="A135" s="2" t="s">
        <v>124</v>
      </c>
      <c r="B135" s="4" t="s">
        <v>312</v>
      </c>
      <c r="C135" s="4" t="s">
        <v>424</v>
      </c>
      <c r="D135" s="10" t="s">
        <v>420</v>
      </c>
      <c r="E135" s="10" t="s">
        <v>391</v>
      </c>
      <c r="F135" s="11">
        <v>1700000</v>
      </c>
      <c r="G135" s="11">
        <v>1538461</v>
      </c>
      <c r="H135" s="11">
        <v>1538461</v>
      </c>
      <c r="I135" s="11">
        <v>5901639</v>
      </c>
      <c r="J135" s="11">
        <v>1342342</v>
      </c>
      <c r="K135" s="11">
        <v>2128075</v>
      </c>
      <c r="L135" s="11">
        <v>2878449</v>
      </c>
      <c r="M135" s="11">
        <v>2693908</v>
      </c>
      <c r="N135" s="11">
        <v>3178475</v>
      </c>
      <c r="O135" s="11">
        <v>972312</v>
      </c>
      <c r="P135" s="11">
        <v>2552462</v>
      </c>
      <c r="Q135" s="11">
        <v>1626131</v>
      </c>
      <c r="R135" s="11">
        <v>7582156</v>
      </c>
      <c r="S135" s="11">
        <v>3807000</v>
      </c>
      <c r="T135" s="11">
        <v>4723323</v>
      </c>
      <c r="U135" s="11">
        <v>4409100</v>
      </c>
      <c r="V135" s="11">
        <v>2780111.1</v>
      </c>
      <c r="W135" s="11">
        <v>8962787.4969999995</v>
      </c>
      <c r="X135" s="11">
        <v>8151430.9680000003</v>
      </c>
      <c r="Y135" s="12"/>
      <c r="Z135" s="9"/>
    </row>
    <row r="136" spans="1:26" x14ac:dyDescent="0.3">
      <c r="A136" s="2" t="s">
        <v>125</v>
      </c>
      <c r="B136" s="4" t="s">
        <v>313</v>
      </c>
      <c r="C136" s="4">
        <v>0</v>
      </c>
      <c r="D136" s="10" t="s">
        <v>419</v>
      </c>
      <c r="E136" s="10" t="s">
        <v>374</v>
      </c>
      <c r="F136" s="11">
        <v>8074152</v>
      </c>
      <c r="G136" s="11">
        <v>9798728.1600000001</v>
      </c>
      <c r="H136" s="11">
        <v>8022367.5300000003</v>
      </c>
      <c r="I136" s="11">
        <v>6246006.9000000004</v>
      </c>
      <c r="J136" s="11">
        <v>6246007</v>
      </c>
      <c r="K136" s="11">
        <v>12334295</v>
      </c>
      <c r="L136" s="11">
        <v>30231454</v>
      </c>
      <c r="M136" s="11">
        <v>22168219</v>
      </c>
      <c r="N136" s="11">
        <v>14104984</v>
      </c>
      <c r="O136" s="11">
        <v>13310224</v>
      </c>
      <c r="P136" s="11">
        <v>22240168</v>
      </c>
      <c r="Q136" s="11">
        <v>29697227</v>
      </c>
      <c r="R136" s="11">
        <v>22990934</v>
      </c>
      <c r="S136" s="11">
        <v>14897320</v>
      </c>
      <c r="T136" s="11">
        <v>20971732</v>
      </c>
      <c r="U136" s="11">
        <v>22138463</v>
      </c>
      <c r="V136" s="11">
        <v>59415436.520000003</v>
      </c>
      <c r="W136" s="11">
        <v>45807173.170000002</v>
      </c>
      <c r="X136" s="11">
        <v>47956710.480999999</v>
      </c>
      <c r="Y136" s="12"/>
      <c r="Z136" s="6"/>
    </row>
    <row r="137" spans="1:26" x14ac:dyDescent="0.3">
      <c r="A137" s="2" t="s">
        <v>126</v>
      </c>
      <c r="B137" s="4" t="s">
        <v>314</v>
      </c>
      <c r="C137" s="4">
        <v>0</v>
      </c>
      <c r="D137" s="10" t="s">
        <v>419</v>
      </c>
      <c r="E137" s="10" t="s">
        <v>374</v>
      </c>
      <c r="F137" s="11">
        <v>24694173.48</v>
      </c>
      <c r="G137" s="11">
        <v>30490109.879999999</v>
      </c>
      <c r="H137" s="11">
        <v>21006256.489999998</v>
      </c>
      <c r="I137" s="11">
        <v>115367385.7</v>
      </c>
      <c r="J137" s="11">
        <v>103812805</v>
      </c>
      <c r="K137" s="11">
        <v>61974891</v>
      </c>
      <c r="L137" s="11">
        <v>86318470</v>
      </c>
      <c r="M137" s="11">
        <v>59908061</v>
      </c>
      <c r="N137" s="11">
        <v>54487657</v>
      </c>
      <c r="O137" s="11">
        <v>86710344</v>
      </c>
      <c r="P137" s="11">
        <v>84628855</v>
      </c>
      <c r="Q137" s="11">
        <v>147393129</v>
      </c>
      <c r="R137" s="11">
        <v>156111616</v>
      </c>
      <c r="S137" s="11">
        <v>480442942</v>
      </c>
      <c r="T137" s="11">
        <v>362217040</v>
      </c>
      <c r="U137" s="11" t="s">
        <v>422</v>
      </c>
      <c r="V137" s="11">
        <v>92055346.816</v>
      </c>
      <c r="W137" s="11">
        <v>94987775.887999997</v>
      </c>
      <c r="X137" s="11">
        <v>95114663.187999994</v>
      </c>
      <c r="Y137" s="12"/>
      <c r="Z137" s="6"/>
    </row>
    <row r="138" spans="1:26" x14ac:dyDescent="0.3">
      <c r="A138" s="2" t="s">
        <v>408</v>
      </c>
      <c r="B138" s="4" t="s">
        <v>315</v>
      </c>
      <c r="C138" s="4">
        <v>0</v>
      </c>
      <c r="D138" s="10" t="s">
        <v>420</v>
      </c>
      <c r="E138" s="10" t="s">
        <v>386</v>
      </c>
      <c r="F138" s="11">
        <v>6270000</v>
      </c>
      <c r="G138" s="11">
        <v>8039281.9689999996</v>
      </c>
      <c r="H138" s="11">
        <v>10897203.050000001</v>
      </c>
      <c r="I138" s="11">
        <v>32050419</v>
      </c>
      <c r="J138" s="11">
        <v>31035476</v>
      </c>
      <c r="K138" s="11">
        <v>38014233</v>
      </c>
      <c r="L138" s="11">
        <v>54465199</v>
      </c>
      <c r="M138" s="11">
        <v>36030825</v>
      </c>
      <c r="N138" s="11">
        <v>40544924</v>
      </c>
      <c r="O138" s="11">
        <v>67969032</v>
      </c>
      <c r="P138" s="11">
        <v>82118272</v>
      </c>
      <c r="Q138" s="11">
        <v>77375242</v>
      </c>
      <c r="R138" s="11">
        <v>140520301</v>
      </c>
      <c r="S138" s="11">
        <v>144799441</v>
      </c>
      <c r="T138" s="11">
        <v>152002991</v>
      </c>
      <c r="U138" s="11">
        <v>150827251</v>
      </c>
      <c r="V138" s="11" t="s">
        <v>422</v>
      </c>
      <c r="W138" s="11">
        <v>107751274.40700001</v>
      </c>
      <c r="X138" s="11">
        <v>99384121.111000001</v>
      </c>
      <c r="Y138" s="12"/>
      <c r="Z138" s="6"/>
    </row>
    <row r="139" spans="1:26" x14ac:dyDescent="0.3">
      <c r="A139" s="2" t="s">
        <v>127</v>
      </c>
      <c r="B139" s="4" t="s">
        <v>316</v>
      </c>
      <c r="C139" s="4">
        <v>0</v>
      </c>
      <c r="D139" s="10" t="s">
        <v>417</v>
      </c>
      <c r="E139" s="10" t="s">
        <v>374</v>
      </c>
      <c r="F139" s="11" t="s">
        <v>422</v>
      </c>
      <c r="G139" s="11" t="s">
        <v>422</v>
      </c>
      <c r="H139" s="11" t="s">
        <v>422</v>
      </c>
      <c r="I139" s="11" t="s">
        <v>422</v>
      </c>
      <c r="J139" s="11">
        <v>27833353</v>
      </c>
      <c r="K139" s="11">
        <v>29976693.32</v>
      </c>
      <c r="L139" s="11">
        <v>32120034</v>
      </c>
      <c r="M139" s="11" t="s">
        <v>422</v>
      </c>
      <c r="N139" s="11" t="s">
        <v>422</v>
      </c>
      <c r="O139" s="11" t="s">
        <v>422</v>
      </c>
      <c r="P139" s="11">
        <v>79892799.931999996</v>
      </c>
      <c r="Q139" s="11" t="s">
        <v>422</v>
      </c>
      <c r="R139" s="11" t="s">
        <v>422</v>
      </c>
      <c r="S139" s="11" t="s">
        <v>422</v>
      </c>
      <c r="T139" s="11">
        <v>70004637.053000003</v>
      </c>
      <c r="U139" s="11" t="s">
        <v>422</v>
      </c>
      <c r="V139" s="11">
        <v>89731165.428000003</v>
      </c>
      <c r="W139" s="11" t="s">
        <v>422</v>
      </c>
      <c r="X139" s="11" t="s">
        <v>422</v>
      </c>
      <c r="Y139" s="12"/>
      <c r="Z139" s="6"/>
    </row>
    <row r="140" spans="1:26" x14ac:dyDescent="0.3">
      <c r="A140" s="2" t="s">
        <v>128</v>
      </c>
      <c r="B140" s="4" t="s">
        <v>317</v>
      </c>
      <c r="C140" s="4">
        <v>0</v>
      </c>
      <c r="D140" s="10" t="s">
        <v>417</v>
      </c>
      <c r="E140" s="10" t="s">
        <v>374</v>
      </c>
      <c r="F140" s="11">
        <v>27624309.390000001</v>
      </c>
      <c r="G140" s="11">
        <v>42489035.090000004</v>
      </c>
      <c r="H140" s="11">
        <v>88235294.120000005</v>
      </c>
      <c r="I140" s="11">
        <v>66474229.909999996</v>
      </c>
      <c r="J140" s="11">
        <v>44713166</v>
      </c>
      <c r="K140" s="11">
        <v>41375567</v>
      </c>
      <c r="L140" s="11">
        <v>27646861</v>
      </c>
      <c r="M140" s="11">
        <v>35480342</v>
      </c>
      <c r="N140" s="11">
        <v>23814965</v>
      </c>
      <c r="O140" s="11">
        <v>35508014</v>
      </c>
      <c r="P140" s="11">
        <v>33997829</v>
      </c>
      <c r="Q140" s="11">
        <v>45484793</v>
      </c>
      <c r="R140" s="11">
        <v>44386380</v>
      </c>
      <c r="S140" s="11">
        <v>33964329</v>
      </c>
      <c r="T140" s="11">
        <v>83754773</v>
      </c>
      <c r="U140" s="11">
        <v>102105626</v>
      </c>
      <c r="V140" s="11">
        <v>89475000</v>
      </c>
      <c r="W140" s="11">
        <v>76850237.504999995</v>
      </c>
      <c r="X140" s="11" t="s">
        <v>422</v>
      </c>
      <c r="Y140" s="12"/>
      <c r="Z140" s="9"/>
    </row>
    <row r="141" spans="1:26" x14ac:dyDescent="0.3">
      <c r="A141" s="2" t="s">
        <v>129</v>
      </c>
      <c r="B141" s="4" t="s">
        <v>318</v>
      </c>
      <c r="C141" s="4">
        <v>0</v>
      </c>
      <c r="D141" s="10" t="s">
        <v>416</v>
      </c>
      <c r="E141" s="10" t="s">
        <v>374</v>
      </c>
      <c r="F141" s="11" t="s">
        <v>422</v>
      </c>
      <c r="G141" s="11">
        <v>7967032.9670000002</v>
      </c>
      <c r="H141" s="11" t="s">
        <v>422</v>
      </c>
      <c r="I141" s="11">
        <v>16483516.48</v>
      </c>
      <c r="J141" s="11">
        <v>17857143</v>
      </c>
      <c r="K141" s="11" t="s">
        <v>422</v>
      </c>
      <c r="L141" s="11">
        <v>4727373</v>
      </c>
      <c r="M141" s="11">
        <v>6593407</v>
      </c>
      <c r="N141" s="11">
        <v>7206759</v>
      </c>
      <c r="O141" s="11">
        <v>1040692</v>
      </c>
      <c r="P141" s="11">
        <v>686813</v>
      </c>
      <c r="Q141" s="11">
        <v>12687119</v>
      </c>
      <c r="R141" s="11">
        <v>9462655</v>
      </c>
      <c r="S141" s="11" t="s">
        <v>422</v>
      </c>
      <c r="T141" s="11">
        <v>12742917</v>
      </c>
      <c r="U141" s="11">
        <v>9871822</v>
      </c>
      <c r="V141" s="11">
        <v>12902519.140000001</v>
      </c>
      <c r="W141" s="11">
        <v>7770000</v>
      </c>
      <c r="X141" s="11" t="s">
        <v>422</v>
      </c>
      <c r="Y141" s="12"/>
      <c r="Z141" s="9"/>
    </row>
    <row r="142" spans="1:26" x14ac:dyDescent="0.3">
      <c r="A142" s="2" t="s">
        <v>403</v>
      </c>
      <c r="B142" s="4" t="s">
        <v>319</v>
      </c>
      <c r="C142" s="4">
        <v>0</v>
      </c>
      <c r="D142" s="10" t="s">
        <v>420</v>
      </c>
      <c r="E142" s="10" t="s">
        <v>374</v>
      </c>
      <c r="F142" s="11" t="s">
        <v>422</v>
      </c>
      <c r="G142" s="11" t="s">
        <v>422</v>
      </c>
      <c r="H142" s="11" t="s">
        <v>422</v>
      </c>
      <c r="I142" s="11">
        <v>62500000</v>
      </c>
      <c r="J142" s="11">
        <v>62000000</v>
      </c>
      <c r="K142" s="11">
        <v>53000000</v>
      </c>
      <c r="L142" s="11">
        <v>89000000</v>
      </c>
      <c r="M142" s="11">
        <v>125000000</v>
      </c>
      <c r="N142" s="11">
        <v>189000000</v>
      </c>
      <c r="O142" s="11">
        <v>309440559</v>
      </c>
      <c r="P142" s="11">
        <v>263000000</v>
      </c>
      <c r="Q142" s="11">
        <v>365200000</v>
      </c>
      <c r="R142" s="11">
        <v>338000000</v>
      </c>
      <c r="S142" s="11">
        <v>213202094</v>
      </c>
      <c r="T142" s="11" t="s">
        <v>422</v>
      </c>
      <c r="U142" s="11" t="s">
        <v>422</v>
      </c>
      <c r="V142" s="11" t="s">
        <v>422</v>
      </c>
      <c r="W142" s="11">
        <v>390250003.35100001</v>
      </c>
      <c r="X142" s="11">
        <v>277376623.745</v>
      </c>
      <c r="Y142" s="12"/>
      <c r="Z142" s="9"/>
    </row>
    <row r="143" spans="1:26" x14ac:dyDescent="0.3">
      <c r="A143" s="2" t="s">
        <v>405</v>
      </c>
      <c r="B143" s="4" t="s">
        <v>320</v>
      </c>
      <c r="C143" s="4">
        <v>0</v>
      </c>
      <c r="D143" s="10" t="s">
        <v>417</v>
      </c>
      <c r="E143" s="10" t="s">
        <v>376</v>
      </c>
      <c r="F143" s="11">
        <v>421388.82299999997</v>
      </c>
      <c r="G143" s="11">
        <v>466069.14899999998</v>
      </c>
      <c r="H143" s="11">
        <v>702632.85499999998</v>
      </c>
      <c r="I143" s="11">
        <v>1100448.598</v>
      </c>
      <c r="J143" s="11">
        <v>1062365</v>
      </c>
      <c r="K143" s="11">
        <v>1435813</v>
      </c>
      <c r="L143" s="11">
        <v>1809260</v>
      </c>
      <c r="M143" s="11">
        <v>1512134</v>
      </c>
      <c r="N143" s="11">
        <v>2748777</v>
      </c>
      <c r="O143" s="11">
        <v>2367204</v>
      </c>
      <c r="P143" s="11">
        <v>999398</v>
      </c>
      <c r="Q143" s="11">
        <v>1549715</v>
      </c>
      <c r="R143" s="11">
        <v>1253866</v>
      </c>
      <c r="S143" s="11">
        <v>2625519</v>
      </c>
      <c r="T143" s="11" t="s">
        <v>422</v>
      </c>
      <c r="U143" s="11">
        <v>1455007</v>
      </c>
      <c r="V143" s="11">
        <v>2383182.6189999999</v>
      </c>
      <c r="W143" s="11">
        <v>2617106.61</v>
      </c>
      <c r="X143" s="11">
        <v>2165006.9279999998</v>
      </c>
      <c r="Y143" s="12"/>
      <c r="Z143" s="9"/>
    </row>
    <row r="144" spans="1:26" x14ac:dyDescent="0.3">
      <c r="A144" s="2" t="s">
        <v>130</v>
      </c>
      <c r="B144" s="4" t="s">
        <v>321</v>
      </c>
      <c r="C144" s="4">
        <v>0</v>
      </c>
      <c r="D144" s="10" t="s">
        <v>417</v>
      </c>
      <c r="E144" s="10" t="s">
        <v>374</v>
      </c>
      <c r="F144" s="11" t="s">
        <v>422</v>
      </c>
      <c r="G144" s="11">
        <v>7792314.3169999998</v>
      </c>
      <c r="H144" s="11">
        <v>8733971.1779999994</v>
      </c>
      <c r="I144" s="11">
        <v>13117764.73</v>
      </c>
      <c r="J144" s="11">
        <v>22656471</v>
      </c>
      <c r="K144" s="11">
        <v>22961299</v>
      </c>
      <c r="L144" s="11">
        <v>21625050</v>
      </c>
      <c r="M144" s="11">
        <v>14122948</v>
      </c>
      <c r="N144" s="11">
        <v>14120821</v>
      </c>
      <c r="O144" s="11">
        <v>15437324</v>
      </c>
      <c r="P144" s="11">
        <v>15047623</v>
      </c>
      <c r="Q144" s="11">
        <v>24880746</v>
      </c>
      <c r="R144" s="11">
        <v>36797788</v>
      </c>
      <c r="S144" s="11" t="s">
        <v>422</v>
      </c>
      <c r="T144" s="11" t="s">
        <v>422</v>
      </c>
      <c r="U144" s="11" t="s">
        <v>422</v>
      </c>
      <c r="V144" s="11" t="s">
        <v>422</v>
      </c>
      <c r="W144" s="11" t="s">
        <v>422</v>
      </c>
      <c r="X144" s="11">
        <v>145010554.53999999</v>
      </c>
      <c r="Y144" s="12"/>
      <c r="Z144" s="6"/>
    </row>
    <row r="145" spans="1:26" x14ac:dyDescent="0.3">
      <c r="A145" s="2" t="s">
        <v>411</v>
      </c>
      <c r="B145" s="4" t="s">
        <v>322</v>
      </c>
      <c r="C145" s="4">
        <v>0</v>
      </c>
      <c r="D145" s="10" t="s">
        <v>417</v>
      </c>
      <c r="E145" s="10" t="s">
        <v>374</v>
      </c>
      <c r="F145" s="11" t="s">
        <v>422</v>
      </c>
      <c r="G145" s="11" t="s">
        <v>422</v>
      </c>
      <c r="H145" s="11" t="s">
        <v>422</v>
      </c>
      <c r="I145" s="11" t="s">
        <v>422</v>
      </c>
      <c r="J145" s="11" t="s">
        <v>422</v>
      </c>
      <c r="K145" s="11" t="s">
        <v>422</v>
      </c>
      <c r="L145" s="11" t="s">
        <v>422</v>
      </c>
      <c r="M145" s="11" t="s">
        <v>422</v>
      </c>
      <c r="N145" s="11" t="s">
        <v>422</v>
      </c>
      <c r="O145" s="11" t="s">
        <v>422</v>
      </c>
      <c r="P145" s="11" t="s">
        <v>422</v>
      </c>
      <c r="Q145" s="11" t="s">
        <v>422</v>
      </c>
      <c r="R145" s="11" t="s">
        <v>422</v>
      </c>
      <c r="S145" s="11" t="s">
        <v>422</v>
      </c>
      <c r="T145" s="11" t="s">
        <v>422</v>
      </c>
      <c r="U145" s="11" t="s">
        <v>422</v>
      </c>
      <c r="V145" s="11" t="s">
        <v>422</v>
      </c>
      <c r="W145" s="11" t="s">
        <v>422</v>
      </c>
      <c r="X145" s="11" t="s">
        <v>422</v>
      </c>
      <c r="Y145" s="12"/>
      <c r="Z145" s="9"/>
    </row>
    <row r="146" spans="1:26" x14ac:dyDescent="0.3">
      <c r="A146" s="2" t="s">
        <v>131</v>
      </c>
      <c r="B146" s="4" t="s">
        <v>323</v>
      </c>
      <c r="C146" s="4" t="s">
        <v>424</v>
      </c>
      <c r="D146" s="10" t="s">
        <v>418</v>
      </c>
      <c r="E146" s="10" t="s">
        <v>385</v>
      </c>
      <c r="F146" s="11">
        <v>5204460.432</v>
      </c>
      <c r="G146" s="11">
        <v>4730830.5080000004</v>
      </c>
      <c r="H146" s="11">
        <v>5800080</v>
      </c>
      <c r="I146" s="11">
        <v>5808058.4519999996</v>
      </c>
      <c r="J146" s="11">
        <v>5565731</v>
      </c>
      <c r="K146" s="11">
        <v>11868568</v>
      </c>
      <c r="L146" s="11">
        <v>18701836</v>
      </c>
      <c r="M146" s="11">
        <v>13881743</v>
      </c>
      <c r="N146" s="11">
        <v>20052015</v>
      </c>
      <c r="O146" s="11">
        <v>12725186</v>
      </c>
      <c r="P146" s="11">
        <v>12685233</v>
      </c>
      <c r="Q146" s="11">
        <v>9929355</v>
      </c>
      <c r="R146" s="11">
        <v>8360797</v>
      </c>
      <c r="S146" s="11">
        <v>9227054</v>
      </c>
      <c r="T146" s="11">
        <v>8041293</v>
      </c>
      <c r="U146" s="11">
        <v>8402351</v>
      </c>
      <c r="V146" s="11">
        <v>8061301</v>
      </c>
      <c r="W146" s="11">
        <v>7328086.5300000003</v>
      </c>
      <c r="X146" s="11">
        <v>13790477</v>
      </c>
      <c r="Y146" s="12"/>
      <c r="Z146" s="9"/>
    </row>
    <row r="147" spans="1:26" x14ac:dyDescent="0.3">
      <c r="A147" s="2" t="s">
        <v>132</v>
      </c>
      <c r="B147" s="4" t="s">
        <v>324</v>
      </c>
      <c r="C147" s="4">
        <v>0</v>
      </c>
      <c r="D147" s="10" t="s">
        <v>419</v>
      </c>
      <c r="E147" s="10" t="s">
        <v>374</v>
      </c>
      <c r="F147" s="11" t="s">
        <v>422</v>
      </c>
      <c r="G147" s="11" t="s">
        <v>422</v>
      </c>
      <c r="H147" s="11">
        <v>20082.82</v>
      </c>
      <c r="I147" s="11">
        <v>18882.82</v>
      </c>
      <c r="J147" s="11">
        <v>27392</v>
      </c>
      <c r="K147" s="11">
        <v>21370</v>
      </c>
      <c r="L147" s="11">
        <v>20962</v>
      </c>
      <c r="M147" s="11">
        <v>28875</v>
      </c>
      <c r="N147" s="11">
        <v>23675</v>
      </c>
      <c r="O147" s="11">
        <v>6082</v>
      </c>
      <c r="P147" s="11">
        <v>30000</v>
      </c>
      <c r="Q147" s="11">
        <v>38221</v>
      </c>
      <c r="R147" s="11" t="s">
        <v>422</v>
      </c>
      <c r="S147" s="11" t="s">
        <v>422</v>
      </c>
      <c r="T147" s="11" t="s">
        <v>422</v>
      </c>
      <c r="U147" s="11" t="s">
        <v>422</v>
      </c>
      <c r="V147" s="11" t="s">
        <v>422</v>
      </c>
      <c r="W147" s="11" t="s">
        <v>422</v>
      </c>
      <c r="X147" s="11" t="s">
        <v>422</v>
      </c>
      <c r="Y147" s="12"/>
      <c r="Z147" s="9"/>
    </row>
    <row r="148" spans="1:26" x14ac:dyDescent="0.3">
      <c r="A148" s="2" t="s">
        <v>133</v>
      </c>
      <c r="B148" s="4" t="s">
        <v>325</v>
      </c>
      <c r="C148" s="4">
        <v>0</v>
      </c>
      <c r="D148" s="10" t="s">
        <v>419</v>
      </c>
      <c r="E148" s="10" t="s">
        <v>378</v>
      </c>
      <c r="F148" s="11" t="s">
        <v>422</v>
      </c>
      <c r="G148" s="11">
        <v>96000</v>
      </c>
      <c r="H148" s="11">
        <v>96000</v>
      </c>
      <c r="I148" s="11">
        <v>92000</v>
      </c>
      <c r="J148" s="11">
        <v>67434</v>
      </c>
      <c r="K148" s="11">
        <v>55616</v>
      </c>
      <c r="L148" s="11">
        <v>63356</v>
      </c>
      <c r="M148" s="11">
        <v>111782</v>
      </c>
      <c r="N148" s="11">
        <v>38221</v>
      </c>
      <c r="O148" s="11">
        <v>142022</v>
      </c>
      <c r="P148" s="11">
        <v>80638</v>
      </c>
      <c r="Q148" s="11">
        <v>70870</v>
      </c>
      <c r="R148" s="11">
        <v>80035</v>
      </c>
      <c r="S148" s="11">
        <v>187291.5</v>
      </c>
      <c r="T148" s="11">
        <v>189715</v>
      </c>
      <c r="U148" s="11">
        <v>244554</v>
      </c>
      <c r="V148" s="11">
        <v>299394.17</v>
      </c>
      <c r="W148" s="11">
        <v>172502.63</v>
      </c>
      <c r="X148" s="11">
        <v>40143.620000000003</v>
      </c>
      <c r="Y148" s="12"/>
      <c r="Z148" s="9"/>
    </row>
    <row r="149" spans="1:26" x14ac:dyDescent="0.3">
      <c r="A149" s="2" t="s">
        <v>134</v>
      </c>
      <c r="B149" s="4" t="s">
        <v>326</v>
      </c>
      <c r="C149" s="4">
        <v>0</v>
      </c>
      <c r="D149" s="10" t="s">
        <v>419</v>
      </c>
      <c r="E149" s="10" t="s">
        <v>378</v>
      </c>
      <c r="F149" s="11" t="s">
        <v>422</v>
      </c>
      <c r="G149" s="11">
        <v>26783.921999999999</v>
      </c>
      <c r="H149" s="11">
        <v>49236.29</v>
      </c>
      <c r="I149" s="11">
        <v>78036.070000000007</v>
      </c>
      <c r="J149" s="11">
        <v>43761</v>
      </c>
      <c r="K149" s="11">
        <v>27894</v>
      </c>
      <c r="L149" s="11">
        <v>39630</v>
      </c>
      <c r="M149" s="11">
        <v>43524</v>
      </c>
      <c r="N149" s="11">
        <v>69384</v>
      </c>
      <c r="O149" s="11">
        <v>50730</v>
      </c>
      <c r="P149" s="11">
        <v>60700</v>
      </c>
      <c r="Q149" s="11">
        <v>50000</v>
      </c>
      <c r="R149" s="11">
        <v>63725</v>
      </c>
      <c r="S149" s="11" t="s">
        <v>422</v>
      </c>
      <c r="T149" s="11">
        <v>247315</v>
      </c>
      <c r="U149" s="11" t="s">
        <v>422</v>
      </c>
      <c r="V149" s="11" t="s">
        <v>422</v>
      </c>
      <c r="W149" s="11" t="s">
        <v>422</v>
      </c>
      <c r="X149" s="11" t="s">
        <v>422</v>
      </c>
      <c r="Y149" s="12"/>
      <c r="Z149" s="6"/>
    </row>
    <row r="150" spans="1:26" x14ac:dyDescent="0.3">
      <c r="A150" s="2" t="s">
        <v>135</v>
      </c>
      <c r="B150" s="4" t="s">
        <v>327</v>
      </c>
      <c r="C150" s="4">
        <v>0</v>
      </c>
      <c r="D150" s="10" t="s">
        <v>420</v>
      </c>
      <c r="E150" s="10" t="s">
        <v>378</v>
      </c>
      <c r="F150" s="11">
        <v>38000</v>
      </c>
      <c r="G150" s="11">
        <v>30769</v>
      </c>
      <c r="H150" s="11">
        <v>23593</v>
      </c>
      <c r="I150" s="11">
        <v>161476</v>
      </c>
      <c r="J150" s="11">
        <v>152174</v>
      </c>
      <c r="K150" s="11">
        <v>151087</v>
      </c>
      <c r="L150" s="11">
        <v>150000</v>
      </c>
      <c r="M150" s="11" t="s">
        <v>422</v>
      </c>
      <c r="N150" s="11" t="s">
        <v>422</v>
      </c>
      <c r="O150" s="11" t="s">
        <v>422</v>
      </c>
      <c r="P150" s="11" t="s">
        <v>422</v>
      </c>
      <c r="Q150" s="11" t="s">
        <v>422</v>
      </c>
      <c r="R150" s="11" t="s">
        <v>422</v>
      </c>
      <c r="S150" s="11" t="s">
        <v>422</v>
      </c>
      <c r="T150" s="11" t="s">
        <v>422</v>
      </c>
      <c r="U150" s="11" t="s">
        <v>422</v>
      </c>
      <c r="V150" s="11">
        <v>581264</v>
      </c>
      <c r="W150" s="11">
        <v>511589</v>
      </c>
      <c r="X150" s="11">
        <v>341231</v>
      </c>
      <c r="Y150" s="12"/>
      <c r="Z150" s="6"/>
    </row>
    <row r="151" spans="1:26" x14ac:dyDescent="0.3">
      <c r="A151" s="2" t="s">
        <v>136</v>
      </c>
      <c r="B151" s="4" t="s">
        <v>328</v>
      </c>
      <c r="C151" s="4">
        <v>0</v>
      </c>
      <c r="D151" s="10" t="s">
        <v>417</v>
      </c>
      <c r="E151" s="10" t="s">
        <v>374</v>
      </c>
      <c r="F151" s="11" t="s">
        <v>422</v>
      </c>
      <c r="G151" s="11" t="s">
        <v>422</v>
      </c>
      <c r="H151" s="11" t="s">
        <v>422</v>
      </c>
      <c r="I151" s="11" t="s">
        <v>422</v>
      </c>
      <c r="J151" s="11" t="s">
        <v>422</v>
      </c>
      <c r="K151" s="11" t="s">
        <v>422</v>
      </c>
      <c r="L151" s="11" t="s">
        <v>422</v>
      </c>
      <c r="M151" s="11" t="s">
        <v>422</v>
      </c>
      <c r="N151" s="11" t="s">
        <v>422</v>
      </c>
      <c r="O151" s="11" t="s">
        <v>422</v>
      </c>
      <c r="P151" s="11" t="s">
        <v>422</v>
      </c>
      <c r="Q151" s="11">
        <v>242389</v>
      </c>
      <c r="R151" s="11">
        <v>217109</v>
      </c>
      <c r="S151" s="11">
        <v>263963</v>
      </c>
      <c r="T151" s="11">
        <v>256070</v>
      </c>
      <c r="U151" s="11">
        <v>237670</v>
      </c>
      <c r="V151" s="11">
        <v>222352.038</v>
      </c>
      <c r="W151" s="11">
        <v>454737.16100000002</v>
      </c>
      <c r="X151" s="11">
        <v>448720.32199999999</v>
      </c>
      <c r="Y151" s="12"/>
      <c r="Z151" s="6"/>
    </row>
    <row r="152" spans="1:26" x14ac:dyDescent="0.3">
      <c r="A152" s="2" t="s">
        <v>137</v>
      </c>
      <c r="B152" s="4" t="s">
        <v>329</v>
      </c>
      <c r="C152" s="4" t="s">
        <v>424</v>
      </c>
      <c r="D152" s="10" t="s">
        <v>418</v>
      </c>
      <c r="E152" s="10" t="s">
        <v>384</v>
      </c>
      <c r="F152" s="11" t="s">
        <v>422</v>
      </c>
      <c r="G152" s="11">
        <v>35114</v>
      </c>
      <c r="H152" s="11">
        <v>38168.608999999997</v>
      </c>
      <c r="I152" s="11">
        <v>72000</v>
      </c>
      <c r="J152" s="11">
        <v>72225</v>
      </c>
      <c r="K152" s="11">
        <v>70162</v>
      </c>
      <c r="L152" s="11">
        <v>214962</v>
      </c>
      <c r="M152" s="11">
        <v>187481</v>
      </c>
      <c r="N152" s="11">
        <v>186823</v>
      </c>
      <c r="O152" s="11">
        <v>141228</v>
      </c>
      <c r="P152" s="11">
        <v>235746</v>
      </c>
      <c r="Q152" s="11">
        <v>166645</v>
      </c>
      <c r="R152" s="11">
        <v>204411</v>
      </c>
      <c r="S152" s="11">
        <v>168340</v>
      </c>
      <c r="T152" s="11" t="s">
        <v>422</v>
      </c>
      <c r="U152" s="11">
        <v>269467</v>
      </c>
      <c r="V152" s="11" t="s">
        <v>422</v>
      </c>
      <c r="W152" s="11">
        <v>105237.73</v>
      </c>
      <c r="X152" s="11">
        <v>125138.25</v>
      </c>
      <c r="Y152" s="12"/>
      <c r="Z152" s="9"/>
    </row>
    <row r="153" spans="1:26" x14ac:dyDescent="0.3">
      <c r="A153" s="2" t="s">
        <v>138</v>
      </c>
      <c r="B153" s="4" t="s">
        <v>330</v>
      </c>
      <c r="C153" s="4">
        <v>0</v>
      </c>
      <c r="D153" s="10" t="s">
        <v>416</v>
      </c>
      <c r="E153" s="10" t="s">
        <v>374</v>
      </c>
      <c r="F153" s="11" t="s">
        <v>422</v>
      </c>
      <c r="G153" s="11" t="s">
        <v>422</v>
      </c>
      <c r="H153" s="11" t="s">
        <v>422</v>
      </c>
      <c r="I153" s="11" t="s">
        <v>422</v>
      </c>
      <c r="J153" s="11" t="s">
        <v>422</v>
      </c>
      <c r="K153" s="11" t="s">
        <v>422</v>
      </c>
      <c r="L153" s="11">
        <v>213333333</v>
      </c>
      <c r="M153" s="11" t="s">
        <v>422</v>
      </c>
      <c r="N153" s="11" t="s">
        <v>422</v>
      </c>
      <c r="O153" s="11" t="s">
        <v>422</v>
      </c>
      <c r="P153" s="11" t="s">
        <v>422</v>
      </c>
      <c r="Q153" s="11">
        <v>213333333</v>
      </c>
      <c r="R153" s="11">
        <v>213333333</v>
      </c>
      <c r="S153" s="11">
        <v>306666667</v>
      </c>
      <c r="T153" s="11">
        <v>306666667</v>
      </c>
      <c r="U153" s="11">
        <v>226666667</v>
      </c>
      <c r="V153" s="11">
        <v>245333333.30000001</v>
      </c>
      <c r="W153" s="11">
        <v>253333333.333</v>
      </c>
      <c r="X153" s="11">
        <v>253333333.333</v>
      </c>
      <c r="Y153" s="12"/>
      <c r="Z153" s="6"/>
    </row>
    <row r="154" spans="1:26" x14ac:dyDescent="0.3">
      <c r="A154" s="2" t="s">
        <v>139</v>
      </c>
      <c r="B154" s="4" t="s">
        <v>331</v>
      </c>
      <c r="C154" s="4" t="s">
        <v>424</v>
      </c>
      <c r="D154" s="10" t="s">
        <v>418</v>
      </c>
      <c r="E154" s="10" t="s">
        <v>379</v>
      </c>
      <c r="F154" s="11">
        <v>4362230.9369999999</v>
      </c>
      <c r="G154" s="11">
        <v>5000970.2759999996</v>
      </c>
      <c r="H154" s="11">
        <v>1547414.6980000001</v>
      </c>
      <c r="I154" s="11">
        <v>8548651.4710000008</v>
      </c>
      <c r="J154" s="11">
        <v>1817166</v>
      </c>
      <c r="K154" s="11">
        <v>5663793</v>
      </c>
      <c r="L154" s="11">
        <v>3808483</v>
      </c>
      <c r="M154" s="11">
        <v>7547336</v>
      </c>
      <c r="N154" s="11">
        <v>26905649</v>
      </c>
      <c r="O154" s="11">
        <v>13804500</v>
      </c>
      <c r="P154" s="11">
        <v>14222355</v>
      </c>
      <c r="Q154" s="11">
        <v>6433995</v>
      </c>
      <c r="R154" s="11">
        <v>10090334</v>
      </c>
      <c r="S154" s="11">
        <v>16916696</v>
      </c>
      <c r="T154" s="11">
        <v>17570087</v>
      </c>
      <c r="U154" s="11">
        <v>8843822</v>
      </c>
      <c r="V154" s="11">
        <v>12439274</v>
      </c>
      <c r="W154" s="11">
        <v>20472176</v>
      </c>
      <c r="X154" s="11">
        <v>14371364</v>
      </c>
      <c r="Y154" s="12"/>
      <c r="Z154" s="9"/>
    </row>
    <row r="155" spans="1:26" x14ac:dyDescent="0.3">
      <c r="A155" s="2" t="s">
        <v>140</v>
      </c>
      <c r="B155" s="4" t="s">
        <v>332</v>
      </c>
      <c r="C155" s="4">
        <v>0</v>
      </c>
      <c r="D155" s="10" t="s">
        <v>417</v>
      </c>
      <c r="E155" s="10" t="s">
        <v>374</v>
      </c>
      <c r="F155" s="11" t="s">
        <v>422</v>
      </c>
      <c r="G155" s="11" t="s">
        <v>422</v>
      </c>
      <c r="H155" s="11" t="s">
        <v>422</v>
      </c>
      <c r="I155" s="11" t="s">
        <v>422</v>
      </c>
      <c r="J155" s="11" t="s">
        <v>422</v>
      </c>
      <c r="K155" s="11" t="s">
        <v>422</v>
      </c>
      <c r="L155" s="11" t="s">
        <v>422</v>
      </c>
      <c r="M155" s="11" t="s">
        <v>422</v>
      </c>
      <c r="N155" s="11" t="s">
        <v>422</v>
      </c>
      <c r="O155" s="11" t="s">
        <v>422</v>
      </c>
      <c r="P155" s="11" t="s">
        <v>422</v>
      </c>
      <c r="Q155" s="11" t="s">
        <v>422</v>
      </c>
      <c r="R155" s="11" t="s">
        <v>422</v>
      </c>
      <c r="S155" s="11" t="s">
        <v>422</v>
      </c>
      <c r="T155" s="11" t="s">
        <v>422</v>
      </c>
      <c r="U155" s="11" t="s">
        <v>422</v>
      </c>
      <c r="V155" s="11" t="s">
        <v>422</v>
      </c>
      <c r="W155" s="11" t="s">
        <v>422</v>
      </c>
      <c r="X155" s="11" t="s">
        <v>422</v>
      </c>
      <c r="Y155" s="12"/>
      <c r="Z155" s="6"/>
    </row>
    <row r="156" spans="1:26" x14ac:dyDescent="0.3">
      <c r="A156" s="2" t="s">
        <v>141</v>
      </c>
      <c r="B156" s="4" t="s">
        <v>333</v>
      </c>
      <c r="C156" s="4">
        <v>0</v>
      </c>
      <c r="D156" s="10" t="s">
        <v>418</v>
      </c>
      <c r="E156" s="10" t="s">
        <v>374</v>
      </c>
      <c r="F156" s="11" t="s">
        <v>422</v>
      </c>
      <c r="G156" s="11">
        <v>31250</v>
      </c>
      <c r="H156" s="11" t="s">
        <v>422</v>
      </c>
      <c r="I156" s="11">
        <v>60000</v>
      </c>
      <c r="J156" s="11">
        <v>47781</v>
      </c>
      <c r="K156" s="11">
        <v>31397</v>
      </c>
      <c r="L156" s="11">
        <v>127568</v>
      </c>
      <c r="M156" s="11">
        <v>314797</v>
      </c>
      <c r="N156" s="11">
        <v>266310</v>
      </c>
      <c r="O156" s="11">
        <v>78841</v>
      </c>
      <c r="P156" s="11">
        <v>40304</v>
      </c>
      <c r="Q156" s="11">
        <v>344823</v>
      </c>
      <c r="R156" s="11">
        <v>119859</v>
      </c>
      <c r="S156" s="11">
        <v>268321</v>
      </c>
      <c r="T156" s="11">
        <v>368519</v>
      </c>
      <c r="U156" s="11">
        <v>510975</v>
      </c>
      <c r="V156" s="11">
        <v>432392</v>
      </c>
      <c r="W156" s="11">
        <v>512716.55</v>
      </c>
      <c r="X156" s="11">
        <v>566186.28399999999</v>
      </c>
      <c r="Y156" s="12"/>
      <c r="Z156" s="6"/>
    </row>
    <row r="157" spans="1:26" x14ac:dyDescent="0.3">
      <c r="A157" s="2" t="s">
        <v>142</v>
      </c>
      <c r="B157" s="4" t="s">
        <v>334</v>
      </c>
      <c r="C157" s="4" t="s">
        <v>424</v>
      </c>
      <c r="D157" s="10" t="s">
        <v>418</v>
      </c>
      <c r="E157" s="10" t="s">
        <v>385</v>
      </c>
      <c r="F157" s="11" t="s">
        <v>422</v>
      </c>
      <c r="G157" s="11" t="s">
        <v>422</v>
      </c>
      <c r="H157" s="11" t="s">
        <v>422</v>
      </c>
      <c r="I157" s="11" t="s">
        <v>422</v>
      </c>
      <c r="J157" s="11" t="s">
        <v>422</v>
      </c>
      <c r="K157" s="11">
        <v>3610500</v>
      </c>
      <c r="L157" s="11">
        <v>7190404</v>
      </c>
      <c r="M157" s="11">
        <v>4985272</v>
      </c>
      <c r="N157" s="11">
        <v>5070999</v>
      </c>
      <c r="O157" s="11">
        <v>5163865</v>
      </c>
      <c r="P157" s="11">
        <v>6288812</v>
      </c>
      <c r="Q157" s="11">
        <v>4513746</v>
      </c>
      <c r="R157" s="11">
        <v>8055275</v>
      </c>
      <c r="S157" s="11">
        <v>4660722</v>
      </c>
      <c r="T157" s="11">
        <v>3854831</v>
      </c>
      <c r="U157" s="11">
        <v>5987345</v>
      </c>
      <c r="V157" s="11">
        <v>6213797.8499999996</v>
      </c>
      <c r="W157" s="11">
        <v>5820000</v>
      </c>
      <c r="X157" s="11">
        <v>15254752</v>
      </c>
      <c r="Y157" s="12"/>
      <c r="Z157" s="9"/>
    </row>
    <row r="158" spans="1:26" x14ac:dyDescent="0.3">
      <c r="A158" s="2" t="s">
        <v>143</v>
      </c>
      <c r="B158" s="4" t="s">
        <v>335</v>
      </c>
      <c r="C158" s="4">
        <v>0</v>
      </c>
      <c r="D158" s="10" t="s">
        <v>420</v>
      </c>
      <c r="E158" s="10" t="s">
        <v>374</v>
      </c>
      <c r="F158" s="11">
        <v>1195795.834</v>
      </c>
      <c r="G158" s="11">
        <v>1481408</v>
      </c>
      <c r="H158" s="11">
        <v>1767034.21</v>
      </c>
      <c r="I158" s="11">
        <v>1540048.1270000001</v>
      </c>
      <c r="J158" s="11" t="s">
        <v>422</v>
      </c>
      <c r="K158" s="11" t="s">
        <v>422</v>
      </c>
      <c r="L158" s="11" t="s">
        <v>422</v>
      </c>
      <c r="M158" s="11" t="s">
        <v>422</v>
      </c>
      <c r="N158" s="11" t="s">
        <v>422</v>
      </c>
      <c r="O158" s="11" t="s">
        <v>422</v>
      </c>
      <c r="P158" s="11" t="s">
        <v>422</v>
      </c>
      <c r="Q158" s="11" t="s">
        <v>422</v>
      </c>
      <c r="R158" s="11" t="s">
        <v>422</v>
      </c>
      <c r="S158" s="11" t="s">
        <v>422</v>
      </c>
      <c r="T158" s="11" t="s">
        <v>422</v>
      </c>
      <c r="U158" s="11" t="s">
        <v>422</v>
      </c>
      <c r="V158" s="11" t="s">
        <v>422</v>
      </c>
      <c r="W158" s="11" t="s">
        <v>422</v>
      </c>
      <c r="X158" s="11" t="s">
        <v>422</v>
      </c>
      <c r="Y158" s="12"/>
      <c r="Z158" s="9"/>
    </row>
    <row r="159" spans="1:26" x14ac:dyDescent="0.3">
      <c r="A159" s="2" t="s">
        <v>144</v>
      </c>
      <c r="B159" s="4" t="s">
        <v>336</v>
      </c>
      <c r="C159" s="4">
        <v>0</v>
      </c>
      <c r="D159" s="10" t="s">
        <v>417</v>
      </c>
      <c r="E159" s="10" t="s">
        <v>374</v>
      </c>
      <c r="F159" s="11" t="s">
        <v>422</v>
      </c>
      <c r="G159" s="11" t="s">
        <v>422</v>
      </c>
      <c r="H159" s="11" t="s">
        <v>422</v>
      </c>
      <c r="I159" s="11">
        <v>22262218.199999999</v>
      </c>
      <c r="J159" s="11">
        <v>26372972</v>
      </c>
      <c r="K159" s="11">
        <v>20658633</v>
      </c>
      <c r="L159" s="11">
        <v>19137932</v>
      </c>
      <c r="M159" s="11">
        <v>19359970</v>
      </c>
      <c r="N159" s="11">
        <v>22504370</v>
      </c>
      <c r="O159" s="11">
        <v>18522954</v>
      </c>
      <c r="P159" s="11">
        <v>20085177</v>
      </c>
      <c r="Q159" s="11">
        <v>18828830</v>
      </c>
      <c r="R159" s="11">
        <v>20563902</v>
      </c>
      <c r="S159" s="11">
        <v>20623701</v>
      </c>
      <c r="T159" s="11" t="s">
        <v>422</v>
      </c>
      <c r="U159" s="11" t="s">
        <v>422</v>
      </c>
      <c r="V159" s="11" t="s">
        <v>422</v>
      </c>
      <c r="W159" s="11" t="s">
        <v>422</v>
      </c>
      <c r="X159" s="11">
        <v>24526729.526999999</v>
      </c>
      <c r="Y159" s="12"/>
      <c r="Z159" s="9"/>
    </row>
    <row r="160" spans="1:26" x14ac:dyDescent="0.3">
      <c r="A160" s="2" t="s">
        <v>145</v>
      </c>
      <c r="B160" s="4" t="s">
        <v>337</v>
      </c>
      <c r="C160" s="4">
        <v>0</v>
      </c>
      <c r="D160" s="10" t="s">
        <v>417</v>
      </c>
      <c r="E160" s="10" t="s">
        <v>374</v>
      </c>
      <c r="F160" s="11">
        <v>7175145.2970000003</v>
      </c>
      <c r="G160" s="11">
        <v>9154799.5390000008</v>
      </c>
      <c r="H160" s="11">
        <v>11134453.779999999</v>
      </c>
      <c r="I160" s="11">
        <v>11883198.310000001</v>
      </c>
      <c r="J160" s="11">
        <v>9806936</v>
      </c>
      <c r="K160" s="11">
        <v>9656623</v>
      </c>
      <c r="L160" s="11">
        <v>7407379</v>
      </c>
      <c r="M160" s="11">
        <v>7232093</v>
      </c>
      <c r="N160" s="11">
        <v>3387809</v>
      </c>
      <c r="O160" s="11">
        <v>3163130</v>
      </c>
      <c r="P160" s="11">
        <v>5234206</v>
      </c>
      <c r="Q160" s="11">
        <v>5311362.6730000004</v>
      </c>
      <c r="R160" s="11">
        <v>6762485.102</v>
      </c>
      <c r="S160" s="11">
        <v>7128815.8899999997</v>
      </c>
      <c r="T160" s="11">
        <v>9137573.2239999995</v>
      </c>
      <c r="U160" s="11">
        <v>8758478</v>
      </c>
      <c r="V160" s="11">
        <v>7108100.0820000004</v>
      </c>
      <c r="W160" s="11">
        <v>8626188.0439999998</v>
      </c>
      <c r="X160" s="11">
        <v>10931948.939999999</v>
      </c>
      <c r="Y160" s="12"/>
      <c r="Z160" s="9"/>
    </row>
    <row r="161" spans="1:26" x14ac:dyDescent="0.3">
      <c r="A161" s="2" t="s">
        <v>146</v>
      </c>
      <c r="B161" s="4" t="s">
        <v>338</v>
      </c>
      <c r="C161" s="4" t="s">
        <v>424</v>
      </c>
      <c r="D161" s="10" t="s">
        <v>420</v>
      </c>
      <c r="E161" s="10" t="s">
        <v>379</v>
      </c>
      <c r="F161" s="11" t="s">
        <v>422</v>
      </c>
      <c r="G161" s="11" t="s">
        <v>422</v>
      </c>
      <c r="H161" s="11">
        <v>356568</v>
      </c>
      <c r="I161" s="11">
        <v>567925</v>
      </c>
      <c r="J161" s="11">
        <v>773635</v>
      </c>
      <c r="K161" s="11">
        <v>317020</v>
      </c>
      <c r="L161" s="11">
        <v>361379</v>
      </c>
      <c r="M161" s="11">
        <v>271508</v>
      </c>
      <c r="N161" s="11">
        <v>281172</v>
      </c>
      <c r="O161" s="11">
        <v>648173</v>
      </c>
      <c r="P161" s="11">
        <v>601073</v>
      </c>
      <c r="Q161" s="11">
        <v>378690</v>
      </c>
      <c r="R161" s="11">
        <v>538491</v>
      </c>
      <c r="S161" s="11">
        <v>421838</v>
      </c>
      <c r="T161" s="11" t="s">
        <v>422</v>
      </c>
      <c r="U161" s="11">
        <v>463637</v>
      </c>
      <c r="V161" s="11" t="s">
        <v>422</v>
      </c>
      <c r="W161" s="11">
        <v>452202.89</v>
      </c>
      <c r="X161" s="11">
        <v>410602.73</v>
      </c>
      <c r="Y161" s="12"/>
      <c r="Z161" s="9"/>
    </row>
    <row r="162" spans="1:26" x14ac:dyDescent="0.3">
      <c r="A162" s="2" t="s">
        <v>147</v>
      </c>
      <c r="B162" s="4" t="s">
        <v>339</v>
      </c>
      <c r="C162" s="4" t="s">
        <v>424</v>
      </c>
      <c r="D162" s="10" t="s">
        <v>416</v>
      </c>
      <c r="E162" s="10" t="s">
        <v>373</v>
      </c>
      <c r="F162" s="11" t="s">
        <v>422</v>
      </c>
      <c r="G162" s="11" t="s">
        <v>422</v>
      </c>
      <c r="H162" s="11" t="s">
        <v>422</v>
      </c>
      <c r="I162" s="11" t="s">
        <v>422</v>
      </c>
      <c r="J162" s="11" t="s">
        <v>422</v>
      </c>
      <c r="K162" s="11">
        <v>787606</v>
      </c>
      <c r="L162" s="11">
        <v>609726</v>
      </c>
      <c r="M162" s="11" t="s">
        <v>422</v>
      </c>
      <c r="N162" s="11">
        <v>6428565</v>
      </c>
      <c r="O162" s="11" t="s">
        <v>422</v>
      </c>
      <c r="P162" s="11">
        <v>3003190</v>
      </c>
      <c r="Q162" s="11">
        <v>2500726</v>
      </c>
      <c r="R162" s="11">
        <v>2815929</v>
      </c>
      <c r="S162" s="11">
        <v>3178201</v>
      </c>
      <c r="T162" s="11">
        <v>1952299</v>
      </c>
      <c r="U162" s="11" t="s">
        <v>422</v>
      </c>
      <c r="V162" s="11">
        <v>0</v>
      </c>
      <c r="W162" s="11" t="s">
        <v>422</v>
      </c>
      <c r="X162" s="11" t="s">
        <v>422</v>
      </c>
      <c r="Y162" s="12"/>
      <c r="Z162" s="6"/>
    </row>
    <row r="163" spans="1:26" x14ac:dyDescent="0.3">
      <c r="A163" s="2" t="s">
        <v>148</v>
      </c>
      <c r="B163" s="4" t="s">
        <v>340</v>
      </c>
      <c r="C163" s="4">
        <v>0</v>
      </c>
      <c r="D163" s="10" t="s">
        <v>418</v>
      </c>
      <c r="E163" s="10" t="s">
        <v>374</v>
      </c>
      <c r="F163" s="11" t="s">
        <v>422</v>
      </c>
      <c r="G163" s="11" t="s">
        <v>422</v>
      </c>
      <c r="H163" s="11" t="s">
        <v>422</v>
      </c>
      <c r="I163" s="11">
        <v>79455219.150000006</v>
      </c>
      <c r="J163" s="11">
        <v>142835153</v>
      </c>
      <c r="K163" s="11">
        <v>168400689</v>
      </c>
      <c r="L163" s="11">
        <v>123434696</v>
      </c>
      <c r="M163" s="11">
        <v>122117908</v>
      </c>
      <c r="N163" s="11">
        <v>136849397</v>
      </c>
      <c r="O163" s="11">
        <v>117572135</v>
      </c>
      <c r="P163" s="11">
        <v>167347850</v>
      </c>
      <c r="Q163" s="11">
        <v>109837885</v>
      </c>
      <c r="R163" s="11">
        <v>185692561</v>
      </c>
      <c r="S163" s="11">
        <v>163147837</v>
      </c>
      <c r="T163" s="11" t="s">
        <v>422</v>
      </c>
      <c r="U163" s="11">
        <v>195668628</v>
      </c>
      <c r="V163" s="11">
        <v>190751404.081</v>
      </c>
      <c r="W163" s="11">
        <v>180576194.801</v>
      </c>
      <c r="X163" s="11">
        <v>16547082.581</v>
      </c>
      <c r="Y163" s="12"/>
      <c r="Z163" s="9"/>
    </row>
    <row r="164" spans="1:26" x14ac:dyDescent="0.3">
      <c r="A164" s="2" t="s">
        <v>149</v>
      </c>
      <c r="B164" s="4" t="s">
        <v>341</v>
      </c>
      <c r="C164" s="4" t="s">
        <v>424</v>
      </c>
      <c r="D164" s="10" t="s">
        <v>418</v>
      </c>
      <c r="E164" s="10" t="s">
        <v>373</v>
      </c>
      <c r="F164" s="11" t="s">
        <v>422</v>
      </c>
      <c r="G164" s="11" t="s">
        <v>422</v>
      </c>
      <c r="H164" s="11" t="s">
        <v>422</v>
      </c>
      <c r="I164" s="11" t="s">
        <v>422</v>
      </c>
      <c r="J164" s="11">
        <v>2933250</v>
      </c>
      <c r="K164" s="11">
        <v>1252594</v>
      </c>
      <c r="L164" s="11">
        <v>1345670</v>
      </c>
      <c r="M164" s="11">
        <v>1943003</v>
      </c>
      <c r="N164" s="11">
        <v>581995</v>
      </c>
      <c r="O164" s="11">
        <v>5391424</v>
      </c>
      <c r="P164" s="11">
        <v>3250000</v>
      </c>
      <c r="Q164" s="11">
        <v>2657903</v>
      </c>
      <c r="R164" s="11">
        <v>2759906</v>
      </c>
      <c r="S164" s="11">
        <v>3012796</v>
      </c>
      <c r="T164" s="11">
        <v>3232347</v>
      </c>
      <c r="U164" s="11">
        <v>3259313</v>
      </c>
      <c r="V164" s="11" t="s">
        <v>422</v>
      </c>
      <c r="W164" s="11" t="s">
        <v>422</v>
      </c>
      <c r="X164" s="11" t="s">
        <v>422</v>
      </c>
      <c r="Y164" s="12"/>
      <c r="Z164" s="6"/>
    </row>
    <row r="165" spans="1:26" x14ac:dyDescent="0.3">
      <c r="A165" s="2" t="s">
        <v>150</v>
      </c>
      <c r="B165" s="4" t="s">
        <v>342</v>
      </c>
      <c r="C165" s="4">
        <v>0</v>
      </c>
      <c r="D165" s="10" t="s">
        <v>417</v>
      </c>
      <c r="E165" s="10" t="s">
        <v>374</v>
      </c>
      <c r="F165" s="11" t="s">
        <v>422</v>
      </c>
      <c r="G165" s="11" t="s">
        <v>422</v>
      </c>
      <c r="H165" s="11" t="s">
        <v>422</v>
      </c>
      <c r="I165" s="11" t="s">
        <v>422</v>
      </c>
      <c r="J165" s="11" t="s">
        <v>422</v>
      </c>
      <c r="K165" s="11" t="s">
        <v>422</v>
      </c>
      <c r="L165" s="11" t="s">
        <v>422</v>
      </c>
      <c r="M165" s="11" t="s">
        <v>422</v>
      </c>
      <c r="N165" s="11" t="s">
        <v>422</v>
      </c>
      <c r="O165" s="11" t="s">
        <v>422</v>
      </c>
      <c r="P165" s="11" t="s">
        <v>422</v>
      </c>
      <c r="Q165" s="11" t="s">
        <v>422</v>
      </c>
      <c r="R165" s="11">
        <v>354286201.10900003</v>
      </c>
      <c r="S165" s="11">
        <v>329076189</v>
      </c>
      <c r="T165" s="11">
        <v>420787214</v>
      </c>
      <c r="U165" s="11">
        <v>526319438</v>
      </c>
      <c r="V165" s="11">
        <v>468608496</v>
      </c>
      <c r="W165" s="11">
        <v>479139024</v>
      </c>
      <c r="X165" s="11">
        <v>685534485.22800004</v>
      </c>
      <c r="Y165" s="12"/>
      <c r="Z165" s="9"/>
    </row>
    <row r="166" spans="1:26" x14ac:dyDescent="0.3">
      <c r="A166" s="2" t="s">
        <v>151</v>
      </c>
      <c r="B166" s="4" t="s">
        <v>343</v>
      </c>
      <c r="C166" s="4">
        <v>0</v>
      </c>
      <c r="D166" s="10" t="s">
        <v>421</v>
      </c>
      <c r="E166" s="10" t="s">
        <v>381</v>
      </c>
      <c r="F166" s="11">
        <v>2662376.4709999999</v>
      </c>
      <c r="G166" s="11">
        <v>4962380.1919999998</v>
      </c>
      <c r="H166" s="11">
        <v>4444444.4440000001</v>
      </c>
      <c r="I166" s="11">
        <v>2000000</v>
      </c>
      <c r="J166" s="11">
        <v>8050000</v>
      </c>
      <c r="K166" s="11">
        <v>5264025</v>
      </c>
      <c r="L166" s="11">
        <v>5218156</v>
      </c>
      <c r="M166" s="11">
        <v>4772203</v>
      </c>
      <c r="N166" s="11">
        <v>4812650</v>
      </c>
      <c r="O166" s="11">
        <v>4675414</v>
      </c>
      <c r="P166" s="11">
        <v>4624448</v>
      </c>
      <c r="Q166" s="11">
        <v>5073905</v>
      </c>
      <c r="R166" s="11">
        <v>5288500</v>
      </c>
      <c r="S166" s="11">
        <v>5288500</v>
      </c>
      <c r="T166" s="11">
        <v>5817500</v>
      </c>
      <c r="U166" s="11">
        <v>5143550</v>
      </c>
      <c r="V166" s="11">
        <v>3162709</v>
      </c>
      <c r="W166" s="11">
        <v>5063954</v>
      </c>
      <c r="X166" s="11">
        <v>6002092</v>
      </c>
      <c r="Y166" s="12"/>
      <c r="Z166" s="9"/>
    </row>
    <row r="167" spans="1:26" x14ac:dyDescent="0.3">
      <c r="A167" s="2" t="s">
        <v>412</v>
      </c>
      <c r="B167" s="4" t="s">
        <v>344</v>
      </c>
      <c r="C167" s="4" t="s">
        <v>424</v>
      </c>
      <c r="D167" s="10" t="s">
        <v>416</v>
      </c>
      <c r="E167" s="10" t="s">
        <v>373</v>
      </c>
      <c r="F167" s="11" t="s">
        <v>422</v>
      </c>
      <c r="G167" s="11" t="s">
        <v>422</v>
      </c>
      <c r="H167" s="11" t="s">
        <v>422</v>
      </c>
      <c r="I167" s="11">
        <v>14433898</v>
      </c>
      <c r="J167" s="11">
        <v>16166060</v>
      </c>
      <c r="K167" s="11">
        <v>36662904</v>
      </c>
      <c r="L167" s="11">
        <v>27453192</v>
      </c>
      <c r="M167" s="11">
        <v>48706699</v>
      </c>
      <c r="N167" s="11">
        <v>39637403</v>
      </c>
      <c r="O167" s="11">
        <v>40544280</v>
      </c>
      <c r="P167" s="11">
        <v>36849368</v>
      </c>
      <c r="Q167" s="11">
        <v>29171500</v>
      </c>
      <c r="R167" s="11">
        <v>30661573</v>
      </c>
      <c r="S167" s="11">
        <v>42770040</v>
      </c>
      <c r="T167" s="11">
        <v>24854952</v>
      </c>
      <c r="U167" s="11" t="s">
        <v>422</v>
      </c>
      <c r="V167" s="11" t="s">
        <v>422</v>
      </c>
      <c r="W167" s="11" t="s">
        <v>422</v>
      </c>
      <c r="X167" s="11">
        <v>52469601.200000003</v>
      </c>
      <c r="Y167" s="12"/>
      <c r="Z167" s="6"/>
    </row>
    <row r="168" spans="1:26" x14ac:dyDescent="0.3">
      <c r="A168" s="2" t="s">
        <v>152</v>
      </c>
      <c r="B168" s="4" t="s">
        <v>345</v>
      </c>
      <c r="C168" s="4">
        <v>0</v>
      </c>
      <c r="D168" s="10" t="s">
        <v>419</v>
      </c>
      <c r="E168" s="10" t="s">
        <v>378</v>
      </c>
      <c r="F168" s="11">
        <v>83797.873999999996</v>
      </c>
      <c r="G168" s="11">
        <v>181818.182</v>
      </c>
      <c r="H168" s="11">
        <v>338564.54499999998</v>
      </c>
      <c r="I168" s="11">
        <v>615000</v>
      </c>
      <c r="J168" s="11">
        <v>600000</v>
      </c>
      <c r="K168" s="11">
        <v>600000</v>
      </c>
      <c r="L168" s="11">
        <v>254545</v>
      </c>
      <c r="M168" s="11">
        <v>1214006</v>
      </c>
      <c r="N168" s="11">
        <v>302192</v>
      </c>
      <c r="O168" s="11">
        <v>232250</v>
      </c>
      <c r="P168" s="11">
        <v>231563</v>
      </c>
      <c r="Q168" s="11">
        <v>296917</v>
      </c>
      <c r="R168" s="11">
        <v>474194</v>
      </c>
      <c r="S168" s="11">
        <v>439438</v>
      </c>
      <c r="T168" s="11">
        <v>1013662</v>
      </c>
      <c r="U168" s="11">
        <v>129802</v>
      </c>
      <c r="V168" s="11">
        <v>219805.2</v>
      </c>
      <c r="W168" s="11">
        <v>317132.2</v>
      </c>
      <c r="X168" s="11">
        <v>297508.73</v>
      </c>
      <c r="Y168" s="12"/>
      <c r="Z168" s="9"/>
    </row>
    <row r="169" spans="1:26" x14ac:dyDescent="0.3">
      <c r="A169" s="2" t="s">
        <v>153</v>
      </c>
      <c r="B169" s="4" t="s">
        <v>346</v>
      </c>
      <c r="C169" s="4">
        <v>0</v>
      </c>
      <c r="D169" s="10" t="s">
        <v>417</v>
      </c>
      <c r="E169" s="10" t="s">
        <v>374</v>
      </c>
      <c r="F169" s="11" t="s">
        <v>422</v>
      </c>
      <c r="G169" s="11" t="s">
        <v>422</v>
      </c>
      <c r="H169" s="11" t="s">
        <v>422</v>
      </c>
      <c r="I169" s="11" t="s">
        <v>422</v>
      </c>
      <c r="J169" s="11" t="s">
        <v>422</v>
      </c>
      <c r="K169" s="11" t="s">
        <v>422</v>
      </c>
      <c r="L169" s="11" t="s">
        <v>422</v>
      </c>
      <c r="M169" s="11" t="s">
        <v>422</v>
      </c>
      <c r="N169" s="11" t="s">
        <v>422</v>
      </c>
      <c r="O169" s="11" t="s">
        <v>422</v>
      </c>
      <c r="P169" s="11" t="s">
        <v>422</v>
      </c>
      <c r="Q169" s="11" t="s">
        <v>422</v>
      </c>
      <c r="R169" s="11" t="s">
        <v>422</v>
      </c>
      <c r="S169" s="11" t="s">
        <v>422</v>
      </c>
      <c r="T169" s="11" t="s">
        <v>422</v>
      </c>
      <c r="U169" s="11" t="s">
        <v>422</v>
      </c>
      <c r="V169" s="11" t="s">
        <v>422</v>
      </c>
      <c r="W169" s="11" t="s">
        <v>422</v>
      </c>
      <c r="X169" s="11" t="s">
        <v>422</v>
      </c>
      <c r="Y169" s="12"/>
      <c r="Z169" s="6"/>
    </row>
    <row r="170" spans="1:26" x14ac:dyDescent="0.3">
      <c r="A170" s="2" t="s">
        <v>154</v>
      </c>
      <c r="B170" s="4" t="s">
        <v>347</v>
      </c>
      <c r="C170" s="4">
        <v>0</v>
      </c>
      <c r="D170" s="10" t="s">
        <v>417</v>
      </c>
      <c r="E170" s="10" t="s">
        <v>374</v>
      </c>
      <c r="F170" s="11" t="s">
        <v>422</v>
      </c>
      <c r="G170" s="11" t="s">
        <v>422</v>
      </c>
      <c r="H170" s="11" t="s">
        <v>422</v>
      </c>
      <c r="I170" s="11" t="s">
        <v>422</v>
      </c>
      <c r="J170" s="11" t="s">
        <v>422</v>
      </c>
      <c r="K170" s="11" t="s">
        <v>422</v>
      </c>
      <c r="L170" s="11" t="s">
        <v>422</v>
      </c>
      <c r="M170" s="11" t="s">
        <v>422</v>
      </c>
      <c r="N170" s="11" t="s">
        <v>422</v>
      </c>
      <c r="O170" s="11" t="s">
        <v>422</v>
      </c>
      <c r="P170" s="11" t="s">
        <v>422</v>
      </c>
      <c r="Q170" s="11" t="s">
        <v>422</v>
      </c>
      <c r="R170" s="11" t="s">
        <v>422</v>
      </c>
      <c r="S170" s="11" t="s">
        <v>422</v>
      </c>
      <c r="T170" s="11" t="s">
        <v>422</v>
      </c>
      <c r="U170" s="11" t="s">
        <v>422</v>
      </c>
      <c r="V170" s="11" t="s">
        <v>422</v>
      </c>
      <c r="W170" s="11" t="s">
        <v>422</v>
      </c>
      <c r="X170" s="11" t="s">
        <v>422</v>
      </c>
      <c r="Y170" s="12"/>
      <c r="Z170" s="9"/>
    </row>
    <row r="171" spans="1:26" x14ac:dyDescent="0.3">
      <c r="A171" s="2" t="s">
        <v>413</v>
      </c>
      <c r="B171" s="4" t="s">
        <v>181</v>
      </c>
      <c r="C171" s="4" t="s">
        <v>424</v>
      </c>
      <c r="D171" s="10" t="s">
        <v>416</v>
      </c>
      <c r="E171" s="10" t="s">
        <v>373</v>
      </c>
      <c r="F171" s="11">
        <v>15874298.65</v>
      </c>
      <c r="G171" s="11">
        <v>26747500.719999999</v>
      </c>
      <c r="H171" s="11">
        <v>23123601.190000001</v>
      </c>
      <c r="I171" s="11">
        <v>19499701.66</v>
      </c>
      <c r="J171" s="11">
        <v>24659269</v>
      </c>
      <c r="K171" s="11">
        <v>24829635</v>
      </c>
      <c r="L171" s="11">
        <v>25000000</v>
      </c>
      <c r="M171" s="11">
        <v>23057222</v>
      </c>
      <c r="N171" s="11">
        <v>21001559</v>
      </c>
      <c r="O171" s="11">
        <v>23831652</v>
      </c>
      <c r="P171" s="11">
        <v>19000000</v>
      </c>
      <c r="Q171" s="11">
        <v>10148324</v>
      </c>
      <c r="R171" s="11">
        <v>19148324</v>
      </c>
      <c r="S171" s="11">
        <v>19148324</v>
      </c>
      <c r="T171" s="11" t="s">
        <v>422</v>
      </c>
      <c r="U171" s="11" t="s">
        <v>422</v>
      </c>
      <c r="V171" s="11" t="s">
        <v>422</v>
      </c>
      <c r="W171" s="11" t="s">
        <v>422</v>
      </c>
      <c r="X171" s="11">
        <v>12406808</v>
      </c>
      <c r="Y171" s="12"/>
      <c r="Z171" s="9"/>
    </row>
    <row r="172" spans="1:26" x14ac:dyDescent="0.3">
      <c r="A172" s="2" t="s">
        <v>155</v>
      </c>
      <c r="B172" s="4" t="s">
        <v>348</v>
      </c>
      <c r="C172" s="4" t="s">
        <v>424</v>
      </c>
      <c r="D172" s="10" t="s">
        <v>417</v>
      </c>
      <c r="E172" s="10" t="s">
        <v>375</v>
      </c>
      <c r="F172" s="11">
        <v>652173.91299999994</v>
      </c>
      <c r="G172" s="11">
        <v>1509510.4169999999</v>
      </c>
      <c r="H172" s="11">
        <v>856466.16500000004</v>
      </c>
      <c r="I172" s="11">
        <v>4143950.6669999999</v>
      </c>
      <c r="J172" s="11">
        <v>2857143</v>
      </c>
      <c r="K172" s="11">
        <v>2777778</v>
      </c>
      <c r="L172" s="11">
        <v>3173938</v>
      </c>
      <c r="M172" s="11">
        <v>2422500</v>
      </c>
      <c r="N172" s="11">
        <v>2678243</v>
      </c>
      <c r="O172" s="11">
        <v>3876255</v>
      </c>
      <c r="P172" s="11">
        <v>4754913</v>
      </c>
      <c r="Q172" s="11">
        <v>3913778</v>
      </c>
      <c r="R172" s="11">
        <v>4601909</v>
      </c>
      <c r="S172" s="11">
        <v>4975620</v>
      </c>
      <c r="T172" s="11">
        <v>3990679</v>
      </c>
      <c r="U172" s="11">
        <v>2336920</v>
      </c>
      <c r="V172" s="11">
        <v>7449127</v>
      </c>
      <c r="W172" s="11">
        <v>12250000</v>
      </c>
      <c r="X172" s="11">
        <v>8863000</v>
      </c>
      <c r="Y172" s="12"/>
      <c r="Z172" s="9"/>
    </row>
    <row r="173" spans="1:26" x14ac:dyDescent="0.3">
      <c r="A173" s="2" t="s">
        <v>156</v>
      </c>
      <c r="B173" s="4" t="s">
        <v>349</v>
      </c>
      <c r="C173" s="4">
        <v>0</v>
      </c>
      <c r="D173" s="10" t="s">
        <v>421</v>
      </c>
      <c r="E173" s="10" t="s">
        <v>374</v>
      </c>
      <c r="F173" s="11">
        <v>18557626.309999999</v>
      </c>
      <c r="G173" s="11">
        <v>25000000</v>
      </c>
      <c r="H173" s="11">
        <v>19105878</v>
      </c>
      <c r="I173" s="11">
        <v>34751245.18</v>
      </c>
      <c r="J173" s="11">
        <v>23919141</v>
      </c>
      <c r="K173" s="11">
        <v>24918229</v>
      </c>
      <c r="L173" s="11">
        <v>36515029</v>
      </c>
      <c r="M173" s="11">
        <v>24279138</v>
      </c>
      <c r="N173" s="11">
        <v>43011305</v>
      </c>
      <c r="O173" s="11">
        <v>33374487</v>
      </c>
      <c r="P173" s="11">
        <v>37922162</v>
      </c>
      <c r="Q173" s="11">
        <v>41824976</v>
      </c>
      <c r="R173" s="11">
        <v>56668918</v>
      </c>
      <c r="S173" s="11">
        <v>52000000</v>
      </c>
      <c r="T173" s="11">
        <v>48000000</v>
      </c>
      <c r="U173" s="11">
        <v>44000000</v>
      </c>
      <c r="V173" s="11">
        <v>40000000</v>
      </c>
      <c r="W173" s="11">
        <v>37353972.637999997</v>
      </c>
      <c r="X173" s="11">
        <v>56667597.207000002</v>
      </c>
      <c r="Y173" s="12"/>
      <c r="Z173" s="6"/>
    </row>
    <row r="174" spans="1:26" x14ac:dyDescent="0.3">
      <c r="A174" s="2" t="s">
        <v>157</v>
      </c>
      <c r="B174" s="4" t="s">
        <v>350</v>
      </c>
      <c r="C174" s="4">
        <v>0</v>
      </c>
      <c r="D174" s="10" t="s">
        <v>421</v>
      </c>
      <c r="E174" s="10" t="s">
        <v>379</v>
      </c>
      <c r="F174" s="11" t="s">
        <v>422</v>
      </c>
      <c r="G174" s="11" t="s">
        <v>422</v>
      </c>
      <c r="H174" s="11" t="s">
        <v>422</v>
      </c>
      <c r="I174" s="11" t="s">
        <v>422</v>
      </c>
      <c r="J174" s="11">
        <v>88159</v>
      </c>
      <c r="K174" s="11">
        <v>130178</v>
      </c>
      <c r="L174" s="11">
        <v>486051</v>
      </c>
      <c r="M174" s="11">
        <v>551459</v>
      </c>
      <c r="N174" s="11">
        <v>420087</v>
      </c>
      <c r="O174" s="11">
        <v>377402</v>
      </c>
      <c r="P174" s="11">
        <v>642300</v>
      </c>
      <c r="Q174" s="11">
        <v>474073</v>
      </c>
      <c r="R174" s="11">
        <v>423082</v>
      </c>
      <c r="S174" s="11">
        <v>598164</v>
      </c>
      <c r="T174" s="11">
        <v>3513561</v>
      </c>
      <c r="U174" s="11" t="s">
        <v>422</v>
      </c>
      <c r="V174" s="11">
        <v>474622.27</v>
      </c>
      <c r="W174" s="11">
        <v>572460.81999999995</v>
      </c>
      <c r="X174" s="11">
        <v>958162.96</v>
      </c>
      <c r="Y174" s="12"/>
      <c r="Z174" s="6"/>
    </row>
    <row r="175" spans="1:26" x14ac:dyDescent="0.3">
      <c r="A175" s="2" t="s">
        <v>158</v>
      </c>
      <c r="B175" s="4" t="s">
        <v>351</v>
      </c>
      <c r="C175" s="4" t="s">
        <v>424</v>
      </c>
      <c r="D175" s="10" t="s">
        <v>418</v>
      </c>
      <c r="E175" s="10" t="s">
        <v>385</v>
      </c>
      <c r="F175" s="11">
        <v>218800</v>
      </c>
      <c r="G175" s="11">
        <v>295175.87599999999</v>
      </c>
      <c r="H175" s="11">
        <v>1957020.1040000001</v>
      </c>
      <c r="I175" s="11">
        <v>3499010.5260000001</v>
      </c>
      <c r="J175" s="11">
        <v>2722634</v>
      </c>
      <c r="K175" s="11">
        <v>3431629</v>
      </c>
      <c r="L175" s="11">
        <v>3431629</v>
      </c>
      <c r="M175" s="11">
        <v>2523752</v>
      </c>
      <c r="N175" s="11">
        <v>3092880</v>
      </c>
      <c r="O175" s="11">
        <v>4748738</v>
      </c>
      <c r="P175" s="11">
        <v>4737557</v>
      </c>
      <c r="Q175" s="11">
        <v>3217982</v>
      </c>
      <c r="R175" s="11">
        <v>5052876</v>
      </c>
      <c r="S175" s="11">
        <v>6395483</v>
      </c>
      <c r="T175" s="11">
        <v>4645483</v>
      </c>
      <c r="U175" s="11">
        <v>5666908</v>
      </c>
      <c r="V175" s="11">
        <v>4337442</v>
      </c>
      <c r="W175" s="11">
        <v>5156320</v>
      </c>
      <c r="X175" s="11">
        <v>4828276</v>
      </c>
      <c r="Y175" s="12"/>
      <c r="Z175" s="6"/>
    </row>
    <row r="176" spans="1:26" x14ac:dyDescent="0.3">
      <c r="A176" s="2" t="s">
        <v>159</v>
      </c>
      <c r="B176" s="4" t="s">
        <v>352</v>
      </c>
      <c r="C176" s="4">
        <v>0</v>
      </c>
      <c r="D176" s="10" t="s">
        <v>420</v>
      </c>
      <c r="E176" s="10" t="s">
        <v>378</v>
      </c>
      <c r="F176" s="11">
        <v>72129</v>
      </c>
      <c r="G176" s="11" t="s">
        <v>422</v>
      </c>
      <c r="H176" s="11" t="s">
        <v>422</v>
      </c>
      <c r="I176" s="11" t="s">
        <v>422</v>
      </c>
      <c r="J176" s="11">
        <v>52466</v>
      </c>
      <c r="K176" s="11">
        <v>55311</v>
      </c>
      <c r="L176" s="11">
        <v>58156</v>
      </c>
      <c r="M176" s="11">
        <v>50741</v>
      </c>
      <c r="N176" s="11">
        <v>46741</v>
      </c>
      <c r="O176" s="11">
        <v>43949</v>
      </c>
      <c r="P176" s="11">
        <v>41158</v>
      </c>
      <c r="Q176" s="11">
        <v>45331</v>
      </c>
      <c r="R176" s="11">
        <v>44711</v>
      </c>
      <c r="S176" s="11">
        <v>43678</v>
      </c>
      <c r="T176" s="11" t="s">
        <v>422</v>
      </c>
      <c r="U176" s="11">
        <v>400000</v>
      </c>
      <c r="V176" s="11" t="s">
        <v>422</v>
      </c>
      <c r="W176" s="11" t="s">
        <v>422</v>
      </c>
      <c r="X176" s="11">
        <v>311364.74</v>
      </c>
      <c r="Y176" s="12"/>
      <c r="Z176" s="9"/>
    </row>
    <row r="177" spans="1:26" x14ac:dyDescent="0.3">
      <c r="A177" s="2" t="s">
        <v>160</v>
      </c>
      <c r="B177" s="4" t="s">
        <v>353</v>
      </c>
      <c r="C177" s="4">
        <v>0</v>
      </c>
      <c r="D177" s="10" t="s">
        <v>419</v>
      </c>
      <c r="E177" s="10" t="s">
        <v>374</v>
      </c>
      <c r="F177" s="11" t="s">
        <v>422</v>
      </c>
      <c r="G177" s="11" t="s">
        <v>422</v>
      </c>
      <c r="H177" s="11" t="s">
        <v>422</v>
      </c>
      <c r="I177" s="11" t="s">
        <v>422</v>
      </c>
      <c r="J177" s="11">
        <v>95525804</v>
      </c>
      <c r="K177" s="11">
        <v>95525804</v>
      </c>
      <c r="L177" s="11">
        <v>2154742</v>
      </c>
      <c r="M177" s="11">
        <v>2087255</v>
      </c>
      <c r="N177" s="11">
        <v>2019768</v>
      </c>
      <c r="O177" s="11">
        <v>2639000</v>
      </c>
      <c r="P177" s="11">
        <v>841421</v>
      </c>
      <c r="Q177" s="11">
        <v>1427385</v>
      </c>
      <c r="R177" s="11">
        <v>2173029</v>
      </c>
      <c r="S177" s="11">
        <v>2344293</v>
      </c>
      <c r="T177" s="11">
        <v>2700179</v>
      </c>
      <c r="U177" s="11">
        <v>2795000</v>
      </c>
      <c r="V177" s="11">
        <v>2895000</v>
      </c>
      <c r="W177" s="11">
        <v>3000000</v>
      </c>
      <c r="X177" s="11">
        <v>2123585.0499999998</v>
      </c>
      <c r="Y177" s="12"/>
      <c r="Z177" s="6"/>
    </row>
    <row r="178" spans="1:26" x14ac:dyDescent="0.3">
      <c r="A178" s="2" t="s">
        <v>161</v>
      </c>
      <c r="B178" s="4" t="s">
        <v>354</v>
      </c>
      <c r="C178" s="4">
        <v>0</v>
      </c>
      <c r="D178" s="10" t="s">
        <v>416</v>
      </c>
      <c r="E178" s="10" t="s">
        <v>386</v>
      </c>
      <c r="F178" s="11">
        <v>2329075.8829999999</v>
      </c>
      <c r="G178" s="11">
        <v>2341189.324</v>
      </c>
      <c r="H178" s="11">
        <v>1947103.683</v>
      </c>
      <c r="I178" s="11">
        <v>1814814.8149999999</v>
      </c>
      <c r="J178" s="11">
        <v>2235742</v>
      </c>
      <c r="K178" s="11">
        <v>5327367</v>
      </c>
      <c r="L178" s="11">
        <v>5121993</v>
      </c>
      <c r="M178" s="11">
        <v>5539171</v>
      </c>
      <c r="N178" s="11">
        <v>5423434</v>
      </c>
      <c r="O178" s="11">
        <v>5299221</v>
      </c>
      <c r="P178" s="11">
        <v>5170777</v>
      </c>
      <c r="Q178" s="11">
        <v>4959856</v>
      </c>
      <c r="R178" s="11">
        <v>4386660</v>
      </c>
      <c r="S178" s="11">
        <v>9288686</v>
      </c>
      <c r="T178" s="11">
        <v>17377684</v>
      </c>
      <c r="U178" s="11">
        <v>17857850</v>
      </c>
      <c r="V178" s="11">
        <v>14744243.460000001</v>
      </c>
      <c r="W178" s="11">
        <v>13620301.657</v>
      </c>
      <c r="X178" s="11">
        <v>23805049.155999999</v>
      </c>
      <c r="Y178" s="12"/>
      <c r="Z178" s="9"/>
    </row>
    <row r="179" spans="1:26" x14ac:dyDescent="0.3">
      <c r="A179" s="2" t="s">
        <v>162</v>
      </c>
      <c r="B179" s="4" t="s">
        <v>355</v>
      </c>
      <c r="C179" s="4">
        <v>0</v>
      </c>
      <c r="D179" s="10" t="s">
        <v>417</v>
      </c>
      <c r="E179" s="10" t="s">
        <v>374</v>
      </c>
      <c r="F179" s="11" t="s">
        <v>422</v>
      </c>
      <c r="G179" s="11" t="s">
        <v>422</v>
      </c>
      <c r="H179" s="11">
        <v>200000000</v>
      </c>
      <c r="I179" s="11">
        <v>199568347.5</v>
      </c>
      <c r="J179" s="11">
        <v>169881403</v>
      </c>
      <c r="K179" s="11">
        <v>237021435</v>
      </c>
      <c r="L179" s="11">
        <v>226614573</v>
      </c>
      <c r="M179" s="11">
        <v>239758629</v>
      </c>
      <c r="N179" s="11">
        <v>200000000</v>
      </c>
      <c r="O179" s="11">
        <v>230000000</v>
      </c>
      <c r="P179" s="11">
        <v>225120686</v>
      </c>
      <c r="Q179" s="11">
        <v>221225941</v>
      </c>
      <c r="R179" s="11">
        <v>217331195</v>
      </c>
      <c r="S179" s="11">
        <v>213436450</v>
      </c>
      <c r="T179" s="11" t="s">
        <v>422</v>
      </c>
      <c r="U179" s="11" t="s">
        <v>422</v>
      </c>
      <c r="V179" s="11" t="s">
        <v>422</v>
      </c>
      <c r="W179" s="11" t="s">
        <v>422</v>
      </c>
      <c r="X179" s="11" t="s">
        <v>422</v>
      </c>
      <c r="Y179" s="12"/>
      <c r="Z179" s="6"/>
    </row>
    <row r="180" spans="1:26" x14ac:dyDescent="0.3">
      <c r="A180" s="2" t="s">
        <v>163</v>
      </c>
      <c r="B180" s="4" t="s">
        <v>356</v>
      </c>
      <c r="C180" s="4">
        <v>0</v>
      </c>
      <c r="D180" s="10" t="s">
        <v>417</v>
      </c>
      <c r="E180" s="10" t="s">
        <v>374</v>
      </c>
      <c r="F180" s="11">
        <v>738430</v>
      </c>
      <c r="G180" s="11">
        <v>2301024.7719999999</v>
      </c>
      <c r="H180" s="11">
        <v>1816914</v>
      </c>
      <c r="I180" s="11">
        <v>1837859</v>
      </c>
      <c r="J180" s="11">
        <v>4077535</v>
      </c>
      <c r="K180" s="11">
        <v>3825026</v>
      </c>
      <c r="L180" s="11">
        <v>3572517</v>
      </c>
      <c r="M180" s="11">
        <v>3812365</v>
      </c>
      <c r="N180" s="11">
        <v>3557190</v>
      </c>
      <c r="O180" s="11">
        <v>3574780</v>
      </c>
      <c r="P180" s="11">
        <v>7482677</v>
      </c>
      <c r="Q180" s="11">
        <v>6600902</v>
      </c>
      <c r="R180" s="11" t="s">
        <v>422</v>
      </c>
      <c r="S180" s="11">
        <v>18066516</v>
      </c>
      <c r="T180" s="11">
        <v>18066516</v>
      </c>
      <c r="U180" s="11">
        <v>16965371</v>
      </c>
      <c r="V180" s="11">
        <v>16700001</v>
      </c>
      <c r="W180" s="11">
        <v>16700001</v>
      </c>
      <c r="X180" s="11">
        <v>16700001</v>
      </c>
      <c r="Y180" s="12"/>
      <c r="Z180" s="6"/>
    </row>
    <row r="181" spans="1:26" x14ac:dyDescent="0.3">
      <c r="A181" s="2" t="s">
        <v>164</v>
      </c>
      <c r="B181" s="4" t="s">
        <v>357</v>
      </c>
      <c r="C181" s="4">
        <v>0</v>
      </c>
      <c r="D181" s="10" t="s">
        <v>420</v>
      </c>
      <c r="E181" s="10" t="s">
        <v>378</v>
      </c>
      <c r="F181" s="11">
        <v>20000</v>
      </c>
      <c r="G181" s="11">
        <v>20000</v>
      </c>
      <c r="H181" s="11">
        <v>20000</v>
      </c>
      <c r="I181" s="11">
        <v>17703</v>
      </c>
      <c r="J181" s="11" t="s">
        <v>422</v>
      </c>
      <c r="K181" s="11" t="s">
        <v>422</v>
      </c>
      <c r="L181" s="11" t="s">
        <v>422</v>
      </c>
      <c r="M181" s="11" t="s">
        <v>422</v>
      </c>
      <c r="N181" s="11" t="s">
        <v>422</v>
      </c>
      <c r="O181" s="11" t="s">
        <v>422</v>
      </c>
      <c r="P181" s="11" t="s">
        <v>422</v>
      </c>
      <c r="Q181" s="11" t="s">
        <v>422</v>
      </c>
      <c r="R181" s="11" t="s">
        <v>422</v>
      </c>
      <c r="S181" s="11" t="s">
        <v>422</v>
      </c>
      <c r="T181" s="11">
        <v>20000</v>
      </c>
      <c r="U181" s="11">
        <v>23000</v>
      </c>
      <c r="V181" s="11">
        <v>23000</v>
      </c>
      <c r="W181" s="11">
        <v>27399.96</v>
      </c>
      <c r="X181" s="11">
        <v>27417</v>
      </c>
      <c r="Y181" s="12"/>
      <c r="Z181" s="6"/>
    </row>
    <row r="182" spans="1:26" x14ac:dyDescent="0.3">
      <c r="A182" s="2" t="s">
        <v>165</v>
      </c>
      <c r="B182" s="4" t="s">
        <v>358</v>
      </c>
      <c r="C182" s="4" t="s">
        <v>424</v>
      </c>
      <c r="D182" s="10" t="s">
        <v>418</v>
      </c>
      <c r="E182" s="10" t="s">
        <v>385</v>
      </c>
      <c r="F182" s="11">
        <v>25000000</v>
      </c>
      <c r="G182" s="11">
        <v>19509912.75</v>
      </c>
      <c r="H182" s="11">
        <v>17528910.219999999</v>
      </c>
      <c r="I182" s="11">
        <v>15547907.689999999</v>
      </c>
      <c r="J182" s="11">
        <v>4575450</v>
      </c>
      <c r="K182" s="11">
        <v>15096699</v>
      </c>
      <c r="L182" s="11">
        <v>17023062</v>
      </c>
      <c r="M182" s="11">
        <v>18949424</v>
      </c>
      <c r="N182" s="11">
        <v>29851928</v>
      </c>
      <c r="O182" s="11">
        <v>40451462</v>
      </c>
      <c r="P182" s="11">
        <v>71279091</v>
      </c>
      <c r="Q182" s="11">
        <v>26255111</v>
      </c>
      <c r="R182" s="11">
        <v>27429268</v>
      </c>
      <c r="S182" s="11">
        <v>42870984</v>
      </c>
      <c r="T182" s="11" t="s">
        <v>422</v>
      </c>
      <c r="U182" s="11">
        <v>39150579</v>
      </c>
      <c r="V182" s="11">
        <v>28916414</v>
      </c>
      <c r="W182" s="11">
        <v>9457507.1390000004</v>
      </c>
      <c r="X182" s="11">
        <v>61443270</v>
      </c>
      <c r="Y182" s="12"/>
      <c r="Z182" s="6"/>
    </row>
    <row r="183" spans="1:26" x14ac:dyDescent="0.3">
      <c r="A183" s="2" t="s">
        <v>166</v>
      </c>
      <c r="B183" s="4" t="s">
        <v>359</v>
      </c>
      <c r="C183" s="4">
        <v>0</v>
      </c>
      <c r="D183" s="10" t="s">
        <v>417</v>
      </c>
      <c r="E183" s="10" t="s">
        <v>376</v>
      </c>
      <c r="F183" s="11">
        <v>35000763.460000001</v>
      </c>
      <c r="G183" s="11">
        <v>38920128.710000001</v>
      </c>
      <c r="H183" s="11">
        <v>43116000</v>
      </c>
      <c r="I183" s="11">
        <v>38716303.630000003</v>
      </c>
      <c r="J183" s="11">
        <v>38716304</v>
      </c>
      <c r="K183" s="11">
        <v>34316607</v>
      </c>
      <c r="L183" s="11" t="s">
        <v>422</v>
      </c>
      <c r="M183" s="11" t="s">
        <v>422</v>
      </c>
      <c r="N183" s="11" t="s">
        <v>422</v>
      </c>
      <c r="O183" s="11" t="s">
        <v>422</v>
      </c>
      <c r="P183" s="11">
        <v>23072168</v>
      </c>
      <c r="Q183" s="11">
        <v>14953536</v>
      </c>
      <c r="R183" s="11" t="s">
        <v>422</v>
      </c>
      <c r="S183" s="11" t="s">
        <v>422</v>
      </c>
      <c r="T183" s="11">
        <v>16759479</v>
      </c>
      <c r="U183" s="11">
        <v>11303044</v>
      </c>
      <c r="V183" s="11">
        <v>9441661.1060000006</v>
      </c>
      <c r="W183" s="11">
        <v>7960000</v>
      </c>
      <c r="X183" s="11">
        <v>9254242.2430000007</v>
      </c>
      <c r="Y183" s="12"/>
      <c r="Z183" s="9"/>
    </row>
    <row r="184" spans="1:26" x14ac:dyDescent="0.3">
      <c r="A184" s="2" t="s">
        <v>394</v>
      </c>
      <c r="B184" s="4" t="s">
        <v>360</v>
      </c>
      <c r="C184" s="4">
        <v>0</v>
      </c>
      <c r="D184" s="10" t="s">
        <v>416</v>
      </c>
      <c r="E184" s="10" t="s">
        <v>374</v>
      </c>
      <c r="F184" s="11" t="s">
        <v>422</v>
      </c>
      <c r="G184" s="11" t="s">
        <v>422</v>
      </c>
      <c r="H184" s="11" t="s">
        <v>422</v>
      </c>
      <c r="I184" s="11" t="s">
        <v>422</v>
      </c>
      <c r="J184" s="11" t="s">
        <v>422</v>
      </c>
      <c r="K184" s="11" t="s">
        <v>422</v>
      </c>
      <c r="L184" s="11" t="s">
        <v>422</v>
      </c>
      <c r="M184" s="11" t="s">
        <v>422</v>
      </c>
      <c r="N184" s="11" t="s">
        <v>422</v>
      </c>
      <c r="O184" s="11" t="s">
        <v>422</v>
      </c>
      <c r="P184" s="11" t="s">
        <v>422</v>
      </c>
      <c r="Q184" s="11" t="s">
        <v>422</v>
      </c>
      <c r="R184" s="11" t="s">
        <v>422</v>
      </c>
      <c r="S184" s="11" t="s">
        <v>422</v>
      </c>
      <c r="T184" s="11" t="s">
        <v>422</v>
      </c>
      <c r="U184" s="11" t="s">
        <v>422</v>
      </c>
      <c r="V184" s="11" t="s">
        <v>422</v>
      </c>
      <c r="W184" s="11" t="s">
        <v>422</v>
      </c>
      <c r="X184" s="11" t="s">
        <v>422</v>
      </c>
      <c r="Y184" s="12"/>
      <c r="Z184" s="6"/>
    </row>
    <row r="185" spans="1:26" x14ac:dyDescent="0.3">
      <c r="A185" s="2" t="s">
        <v>402</v>
      </c>
      <c r="B185" s="4" t="s">
        <v>361</v>
      </c>
      <c r="C185" s="4">
        <v>0</v>
      </c>
      <c r="D185" s="10" t="s">
        <v>417</v>
      </c>
      <c r="E185" s="10" t="s">
        <v>374</v>
      </c>
      <c r="F185" s="11" t="s">
        <v>422</v>
      </c>
      <c r="G185" s="11" t="s">
        <v>422</v>
      </c>
      <c r="H185" s="11" t="s">
        <v>422</v>
      </c>
      <c r="I185" s="11" t="s">
        <v>422</v>
      </c>
      <c r="J185" s="11" t="s">
        <v>422</v>
      </c>
      <c r="K185" s="11" t="s">
        <v>422</v>
      </c>
      <c r="L185" s="11" t="s">
        <v>422</v>
      </c>
      <c r="M185" s="11" t="s">
        <v>422</v>
      </c>
      <c r="N185" s="11" t="s">
        <v>422</v>
      </c>
      <c r="O185" s="11" t="s">
        <v>422</v>
      </c>
      <c r="P185" s="11" t="s">
        <v>422</v>
      </c>
      <c r="Q185" s="11" t="s">
        <v>422</v>
      </c>
      <c r="R185" s="11" t="s">
        <v>422</v>
      </c>
      <c r="S185" s="11" t="s">
        <v>422</v>
      </c>
      <c r="T185" s="11" t="s">
        <v>422</v>
      </c>
      <c r="U185" s="11" t="s">
        <v>422</v>
      </c>
      <c r="V185" s="11" t="s">
        <v>422</v>
      </c>
      <c r="W185" s="11" t="s">
        <v>422</v>
      </c>
      <c r="X185" s="11" t="s">
        <v>422</v>
      </c>
      <c r="Y185" s="12"/>
      <c r="Z185" s="9"/>
    </row>
    <row r="186" spans="1:26" x14ac:dyDescent="0.3">
      <c r="A186" s="2" t="s">
        <v>167</v>
      </c>
      <c r="B186" s="4" t="s">
        <v>362</v>
      </c>
      <c r="C186" s="4" t="s">
        <v>424</v>
      </c>
      <c r="D186" s="10" t="s">
        <v>418</v>
      </c>
      <c r="E186" s="10" t="s">
        <v>379</v>
      </c>
      <c r="F186" s="11">
        <v>6714266.2649999997</v>
      </c>
      <c r="G186" s="11">
        <v>5159398.3959999997</v>
      </c>
      <c r="H186" s="11">
        <v>6387665.0539999995</v>
      </c>
      <c r="I186" s="11">
        <v>27670819.859999999</v>
      </c>
      <c r="J186" s="11">
        <v>20165732</v>
      </c>
      <c r="K186" s="11">
        <v>20429889</v>
      </c>
      <c r="L186" s="11">
        <v>23537753</v>
      </c>
      <c r="M186" s="11">
        <v>68600130</v>
      </c>
      <c r="N186" s="11">
        <v>58769879</v>
      </c>
      <c r="O186" s="11">
        <v>41693227</v>
      </c>
      <c r="P186" s="11">
        <v>50971450</v>
      </c>
      <c r="Q186" s="11">
        <v>51587818</v>
      </c>
      <c r="R186" s="11">
        <v>62922870</v>
      </c>
      <c r="S186" s="11">
        <v>47993229</v>
      </c>
      <c r="T186" s="11" t="s">
        <v>422</v>
      </c>
      <c r="U186" s="11">
        <v>44521925</v>
      </c>
      <c r="V186" s="11">
        <v>58751444.770999998</v>
      </c>
      <c r="W186" s="11">
        <v>32038280.182</v>
      </c>
      <c r="X186" s="11">
        <v>61582795.107000001</v>
      </c>
      <c r="Y186" s="12"/>
      <c r="Z186" s="9"/>
    </row>
    <row r="187" spans="1:26" x14ac:dyDescent="0.3">
      <c r="A187" s="2" t="s">
        <v>414</v>
      </c>
      <c r="B187" s="4" t="s">
        <v>363</v>
      </c>
      <c r="C187" s="4">
        <v>0</v>
      </c>
      <c r="D187" s="10" t="s">
        <v>419</v>
      </c>
      <c r="E187" s="10" t="s">
        <v>374</v>
      </c>
      <c r="F187" s="11" t="s">
        <v>422</v>
      </c>
      <c r="G187" s="11" t="s">
        <v>422</v>
      </c>
      <c r="H187" s="11" t="s">
        <v>422</v>
      </c>
      <c r="I187" s="11" t="s">
        <v>422</v>
      </c>
      <c r="J187" s="11" t="s">
        <v>422</v>
      </c>
      <c r="K187" s="11" t="s">
        <v>422</v>
      </c>
      <c r="L187" s="11" t="s">
        <v>422</v>
      </c>
      <c r="M187" s="11" t="s">
        <v>422</v>
      </c>
      <c r="N187" s="11" t="s">
        <v>422</v>
      </c>
      <c r="O187" s="11" t="s">
        <v>422</v>
      </c>
      <c r="P187" s="11" t="s">
        <v>422</v>
      </c>
      <c r="Q187" s="11" t="s">
        <v>422</v>
      </c>
      <c r="R187" s="11" t="s">
        <v>422</v>
      </c>
      <c r="S187" s="11" t="s">
        <v>422</v>
      </c>
      <c r="T187" s="11" t="s">
        <v>422</v>
      </c>
      <c r="U187" s="11" t="s">
        <v>422</v>
      </c>
      <c r="V187" s="11" t="s">
        <v>422</v>
      </c>
      <c r="W187" s="11" t="s">
        <v>422</v>
      </c>
      <c r="X187" s="11" t="s">
        <v>422</v>
      </c>
      <c r="Y187" s="12"/>
      <c r="Z187" s="6"/>
    </row>
    <row r="188" spans="1:26" x14ac:dyDescent="0.3">
      <c r="A188" s="2" t="s">
        <v>168</v>
      </c>
      <c r="B188" s="4" t="s">
        <v>364</v>
      </c>
      <c r="C188" s="4">
        <v>0</v>
      </c>
      <c r="D188" s="10" t="s">
        <v>419</v>
      </c>
      <c r="E188" s="10" t="s">
        <v>374</v>
      </c>
      <c r="F188" s="11">
        <v>3396774</v>
      </c>
      <c r="G188" s="11">
        <v>3808663.68</v>
      </c>
      <c r="H188" s="11">
        <v>3668677.24</v>
      </c>
      <c r="I188" s="11">
        <v>4919131</v>
      </c>
      <c r="J188" s="11">
        <v>7422761</v>
      </c>
      <c r="K188" s="11">
        <v>7568940</v>
      </c>
      <c r="L188" s="11">
        <v>7717813</v>
      </c>
      <c r="M188" s="11">
        <v>7866687</v>
      </c>
      <c r="N188" s="11">
        <v>10047746</v>
      </c>
      <c r="O188" s="11">
        <v>8946897</v>
      </c>
      <c r="P188" s="11">
        <v>10033987</v>
      </c>
      <c r="Q188" s="11">
        <v>11121077</v>
      </c>
      <c r="R188" s="11">
        <v>9354068</v>
      </c>
      <c r="S188" s="11">
        <v>9365134</v>
      </c>
      <c r="T188" s="11">
        <v>10260055</v>
      </c>
      <c r="U188" s="11">
        <v>7353009</v>
      </c>
      <c r="V188" s="11">
        <v>8302503</v>
      </c>
      <c r="W188" s="11">
        <v>11316785.778000001</v>
      </c>
      <c r="X188" s="11">
        <v>9887638.5280000009</v>
      </c>
      <c r="Y188" s="12"/>
      <c r="Z188" s="9"/>
    </row>
    <row r="189" spans="1:26" x14ac:dyDescent="0.3">
      <c r="A189" s="2" t="s">
        <v>169</v>
      </c>
      <c r="B189" s="4" t="s">
        <v>365</v>
      </c>
      <c r="C189" s="4" t="s">
        <v>424</v>
      </c>
      <c r="D189" s="10" t="s">
        <v>417</v>
      </c>
      <c r="E189" s="10" t="s">
        <v>381</v>
      </c>
      <c r="F189" s="11">
        <v>1370413.6070000001</v>
      </c>
      <c r="G189" s="11">
        <v>1611851.5830000001</v>
      </c>
      <c r="H189" s="11">
        <v>2645059.63</v>
      </c>
      <c r="I189" s="11">
        <v>4460583.8590000002</v>
      </c>
      <c r="J189" s="11">
        <v>13416970</v>
      </c>
      <c r="K189" s="11">
        <v>10808320</v>
      </c>
      <c r="L189" s="11">
        <v>6671642</v>
      </c>
      <c r="M189" s="11">
        <v>7280500</v>
      </c>
      <c r="N189" s="11">
        <v>5191582</v>
      </c>
      <c r="O189" s="11">
        <v>6786866</v>
      </c>
      <c r="P189" s="11">
        <v>16195575</v>
      </c>
      <c r="Q189" s="11">
        <v>12184500</v>
      </c>
      <c r="R189" s="11">
        <v>16870785</v>
      </c>
      <c r="S189" s="11">
        <v>20604107</v>
      </c>
      <c r="T189" s="11">
        <v>18212539</v>
      </c>
      <c r="U189" s="11">
        <v>18613704</v>
      </c>
      <c r="V189" s="11">
        <v>20347504.300000001</v>
      </c>
      <c r="W189" s="11">
        <v>18510020</v>
      </c>
      <c r="X189" s="11">
        <v>16359566</v>
      </c>
      <c r="Y189" s="12"/>
      <c r="Z189" s="9"/>
    </row>
    <row r="190" spans="1:26" x14ac:dyDescent="0.3">
      <c r="A190" s="2" t="s">
        <v>170</v>
      </c>
      <c r="B190" s="4" t="s">
        <v>366</v>
      </c>
      <c r="C190" s="4">
        <v>0</v>
      </c>
      <c r="D190" s="10" t="s">
        <v>420</v>
      </c>
      <c r="E190" s="10" t="s">
        <v>386</v>
      </c>
      <c r="F190" s="11">
        <v>45191.286</v>
      </c>
      <c r="G190" s="11">
        <v>45191.286</v>
      </c>
      <c r="H190" s="11">
        <v>69078.357000000004</v>
      </c>
      <c r="I190" s="11">
        <v>74947.910999999993</v>
      </c>
      <c r="J190" s="11">
        <v>45000</v>
      </c>
      <c r="K190" s="11">
        <v>558852</v>
      </c>
      <c r="L190" s="11">
        <v>134935</v>
      </c>
      <c r="M190" s="11">
        <v>160182</v>
      </c>
      <c r="N190" s="11">
        <v>185430</v>
      </c>
      <c r="O190" s="11">
        <v>165154</v>
      </c>
      <c r="P190" s="11">
        <v>530443</v>
      </c>
      <c r="Q190" s="11">
        <v>148814</v>
      </c>
      <c r="R190" s="11">
        <v>104319</v>
      </c>
      <c r="S190" s="11">
        <v>104319</v>
      </c>
      <c r="T190" s="11">
        <v>104319</v>
      </c>
      <c r="U190" s="11">
        <v>982573</v>
      </c>
      <c r="V190" s="11">
        <v>772876</v>
      </c>
      <c r="W190" s="11">
        <v>661357</v>
      </c>
      <c r="X190" s="11">
        <v>661164.96</v>
      </c>
      <c r="Y190" s="12"/>
      <c r="Z190" s="6"/>
    </row>
    <row r="191" spans="1:26" x14ac:dyDescent="0.3">
      <c r="A191" s="2" t="s">
        <v>171</v>
      </c>
      <c r="B191" s="4" t="s">
        <v>367</v>
      </c>
      <c r="C191" s="4">
        <v>0</v>
      </c>
      <c r="D191" s="10" t="s">
        <v>419</v>
      </c>
      <c r="E191" s="10" t="s">
        <v>392</v>
      </c>
      <c r="F191" s="11" t="s">
        <v>422</v>
      </c>
      <c r="G191" s="11" t="s">
        <v>422</v>
      </c>
      <c r="H191" s="11" t="s">
        <v>422</v>
      </c>
      <c r="I191" s="11">
        <v>28682613.41</v>
      </c>
      <c r="J191" s="11">
        <v>29180899</v>
      </c>
      <c r="K191" s="11">
        <v>38622525</v>
      </c>
      <c r="L191" s="11">
        <v>46239711</v>
      </c>
      <c r="M191" s="11">
        <v>35471747</v>
      </c>
      <c r="N191" s="11">
        <v>48247862</v>
      </c>
      <c r="O191" s="11">
        <v>33810706</v>
      </c>
      <c r="P191" s="11">
        <v>23535185</v>
      </c>
      <c r="Q191" s="11">
        <v>23087370</v>
      </c>
      <c r="R191" s="11">
        <v>22639556</v>
      </c>
      <c r="S191" s="11">
        <v>22191741</v>
      </c>
      <c r="T191" s="11">
        <v>21743927</v>
      </c>
      <c r="U191" s="11">
        <v>22900000</v>
      </c>
      <c r="V191" s="11">
        <v>24000000</v>
      </c>
      <c r="W191" s="11">
        <v>25388000</v>
      </c>
      <c r="X191" s="11" t="s">
        <v>422</v>
      </c>
      <c r="Y191" s="12"/>
      <c r="Z191" s="6"/>
    </row>
    <row r="192" spans="1:26" x14ac:dyDescent="0.3">
      <c r="A192" s="2" t="s">
        <v>172</v>
      </c>
      <c r="B192" s="4" t="s">
        <v>368</v>
      </c>
      <c r="C192" s="4">
        <v>0</v>
      </c>
      <c r="D192" s="10" t="s">
        <v>420</v>
      </c>
      <c r="E192" s="10" t="s">
        <v>381</v>
      </c>
      <c r="F192" s="11">
        <v>4129240.5</v>
      </c>
      <c r="G192" s="11">
        <v>5413951.7240000004</v>
      </c>
      <c r="H192" s="11">
        <v>4778581.818</v>
      </c>
      <c r="I192" s="11">
        <v>4495000</v>
      </c>
      <c r="J192" s="11">
        <v>18634000</v>
      </c>
      <c r="K192" s="11">
        <v>20970492</v>
      </c>
      <c r="L192" s="11">
        <v>19901277</v>
      </c>
      <c r="M192" s="11">
        <v>16110000</v>
      </c>
      <c r="N192" s="11">
        <v>18391875</v>
      </c>
      <c r="O192" s="11">
        <v>21329630</v>
      </c>
      <c r="P192" s="11">
        <v>16320182</v>
      </c>
      <c r="Q192" s="11">
        <v>12454509</v>
      </c>
      <c r="R192" s="11">
        <v>16637035</v>
      </c>
      <c r="S192" s="11">
        <v>16745215</v>
      </c>
      <c r="T192" s="11">
        <v>13464238</v>
      </c>
      <c r="U192" s="11">
        <v>12678146</v>
      </c>
      <c r="V192" s="11">
        <v>10289292</v>
      </c>
      <c r="W192" s="11">
        <v>24133662.405999999</v>
      </c>
      <c r="X192" s="11">
        <v>21005714.173</v>
      </c>
      <c r="Y192" s="12"/>
      <c r="Z192" s="6"/>
    </row>
    <row r="193" spans="1:26" x14ac:dyDescent="0.3">
      <c r="A193" s="2" t="s">
        <v>410</v>
      </c>
      <c r="B193" s="4" t="s">
        <v>393</v>
      </c>
      <c r="C193" s="4">
        <v>0</v>
      </c>
      <c r="D193" s="10" t="s">
        <v>416</v>
      </c>
      <c r="E193" s="10"/>
      <c r="F193" s="11" t="s">
        <v>422</v>
      </c>
      <c r="G193" s="11" t="s">
        <v>422</v>
      </c>
      <c r="H193" s="11" t="s">
        <v>422</v>
      </c>
      <c r="I193" s="11" t="s">
        <v>422</v>
      </c>
      <c r="J193" s="11" t="s">
        <v>422</v>
      </c>
      <c r="K193" s="11" t="s">
        <v>422</v>
      </c>
      <c r="L193" s="11" t="s">
        <v>422</v>
      </c>
      <c r="M193" s="11" t="s">
        <v>422</v>
      </c>
      <c r="N193" s="11" t="s">
        <v>422</v>
      </c>
      <c r="O193" s="11" t="s">
        <v>422</v>
      </c>
      <c r="P193" s="11" t="s">
        <v>422</v>
      </c>
      <c r="Q193" s="11">
        <v>8479835</v>
      </c>
      <c r="R193" s="11">
        <v>10000000</v>
      </c>
      <c r="S193" s="11">
        <v>8940004</v>
      </c>
      <c r="T193" s="11" t="s">
        <v>422</v>
      </c>
      <c r="U193" s="11">
        <v>7000000</v>
      </c>
      <c r="V193" s="11">
        <v>10000000</v>
      </c>
      <c r="W193" s="11">
        <v>10000000</v>
      </c>
      <c r="X193" s="11">
        <v>10000000</v>
      </c>
      <c r="Y193" s="12"/>
      <c r="Z193" s="6"/>
    </row>
    <row r="194" spans="1:26" x14ac:dyDescent="0.3">
      <c r="A194" s="2" t="s">
        <v>173</v>
      </c>
      <c r="B194" s="4" t="s">
        <v>369</v>
      </c>
      <c r="C194" s="4" t="s">
        <v>424</v>
      </c>
      <c r="D194" s="10" t="s">
        <v>416</v>
      </c>
      <c r="E194" s="10" t="s">
        <v>373</v>
      </c>
      <c r="F194" s="11">
        <v>1522462.41</v>
      </c>
      <c r="G194" s="11">
        <v>8064516.1289999997</v>
      </c>
      <c r="H194" s="11">
        <v>8343169.9309999999</v>
      </c>
      <c r="I194" s="11">
        <v>8569811.4289999995</v>
      </c>
      <c r="J194" s="11">
        <v>13640576</v>
      </c>
      <c r="K194" s="11">
        <v>22420290.109999999</v>
      </c>
      <c r="L194" s="11">
        <v>31200004</v>
      </c>
      <c r="M194" s="11">
        <v>30303492</v>
      </c>
      <c r="N194" s="11">
        <v>24038366</v>
      </c>
      <c r="O194" s="11">
        <v>9805253</v>
      </c>
      <c r="P194" s="11">
        <v>20625653</v>
      </c>
      <c r="Q194" s="11">
        <v>31823009</v>
      </c>
      <c r="R194" s="11">
        <v>35214768</v>
      </c>
      <c r="S194" s="11">
        <v>20515010</v>
      </c>
      <c r="T194" s="11">
        <v>20702976</v>
      </c>
      <c r="U194" s="11">
        <v>20892664</v>
      </c>
      <c r="V194" s="11">
        <v>24390666</v>
      </c>
      <c r="W194" s="11">
        <v>23544971</v>
      </c>
      <c r="X194" s="11">
        <v>24829382</v>
      </c>
      <c r="Y194" s="12"/>
      <c r="Z194" s="9"/>
    </row>
    <row r="195" spans="1:26" x14ac:dyDescent="0.3">
      <c r="A195" s="2" t="s">
        <v>174</v>
      </c>
      <c r="B195" s="4" t="s">
        <v>370</v>
      </c>
      <c r="C195" s="4" t="s">
        <v>424</v>
      </c>
      <c r="D195" s="10" t="s">
        <v>418</v>
      </c>
      <c r="E195" s="10" t="s">
        <v>379</v>
      </c>
      <c r="F195" s="11">
        <v>1567887.06</v>
      </c>
      <c r="G195" s="11">
        <v>7999788.1359999999</v>
      </c>
      <c r="H195" s="11">
        <v>2662979.452</v>
      </c>
      <c r="I195" s="11">
        <v>2105263.1579999998</v>
      </c>
      <c r="J195" s="11">
        <v>6857695</v>
      </c>
      <c r="K195" s="11">
        <v>7939344</v>
      </c>
      <c r="L195" s="11">
        <v>8172919</v>
      </c>
      <c r="M195" s="11">
        <v>8406495</v>
      </c>
      <c r="N195" s="11">
        <v>11948620</v>
      </c>
      <c r="O195" s="11">
        <v>23650532</v>
      </c>
      <c r="P195" s="11">
        <v>15110303</v>
      </c>
      <c r="Q195" s="11">
        <v>15533394</v>
      </c>
      <c r="R195" s="11" t="s">
        <v>422</v>
      </c>
      <c r="S195" s="11">
        <v>21457428</v>
      </c>
      <c r="T195" s="11">
        <v>18529456</v>
      </c>
      <c r="U195" s="11">
        <v>14735682</v>
      </c>
      <c r="V195" s="11">
        <v>19634121</v>
      </c>
      <c r="W195" s="11">
        <v>32693177.5</v>
      </c>
      <c r="X195" s="11">
        <v>27211425.68</v>
      </c>
      <c r="Y195" s="12"/>
      <c r="Z195" s="6"/>
    </row>
    <row r="196" spans="1:26" x14ac:dyDescent="0.3">
      <c r="A196" s="2" t="s">
        <v>175</v>
      </c>
      <c r="B196" s="4" t="s">
        <v>371</v>
      </c>
      <c r="C196" s="4" t="s">
        <v>424</v>
      </c>
      <c r="D196" s="10" t="s">
        <v>418</v>
      </c>
      <c r="E196" s="10" t="s">
        <v>379</v>
      </c>
      <c r="F196" s="11" t="s">
        <v>422</v>
      </c>
      <c r="G196" s="11" t="s">
        <v>422</v>
      </c>
      <c r="H196" s="11" t="s">
        <v>422</v>
      </c>
      <c r="I196" s="11" t="s">
        <v>422</v>
      </c>
      <c r="J196" s="11">
        <v>1366516</v>
      </c>
      <c r="K196" s="11">
        <v>5134846</v>
      </c>
      <c r="L196" s="11">
        <v>6553110</v>
      </c>
      <c r="M196" s="11">
        <v>12075100</v>
      </c>
      <c r="N196" s="11">
        <v>15469622</v>
      </c>
      <c r="O196" s="11">
        <v>18280823</v>
      </c>
      <c r="P196" s="11">
        <v>14034676</v>
      </c>
      <c r="Q196" s="11">
        <v>9787568</v>
      </c>
      <c r="R196" s="11">
        <v>23261316</v>
      </c>
      <c r="S196" s="11">
        <v>15451685</v>
      </c>
      <c r="T196" s="11">
        <v>10839758</v>
      </c>
      <c r="U196" s="11">
        <v>13982284</v>
      </c>
      <c r="V196" s="11">
        <v>13433125</v>
      </c>
      <c r="W196" s="11">
        <v>14943748</v>
      </c>
      <c r="X196" s="11">
        <v>14943748</v>
      </c>
      <c r="Y196" s="12"/>
      <c r="Z196" s="6"/>
    </row>
    <row r="197" spans="1:26" x14ac:dyDescent="0.3">
      <c r="C197" s="4"/>
      <c r="Y197" s="1"/>
      <c r="Z197" s="6"/>
    </row>
    <row r="198" spans="1:26" x14ac:dyDescent="0.3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6" x14ac:dyDescent="0.3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6" x14ac:dyDescent="0.3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6" x14ac:dyDescent="0.3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6" x14ac:dyDescent="0.3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6" x14ac:dyDescent="0.3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5"/>
      <c r="X203" s="5"/>
    </row>
    <row r="204" spans="1:26" x14ac:dyDescent="0.3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6"/>
      <c r="R204" s="6"/>
      <c r="S204" s="1"/>
      <c r="T204" s="1"/>
      <c r="U204" s="1"/>
      <c r="V204" s="1"/>
      <c r="W204" s="1"/>
      <c r="X204" s="1"/>
    </row>
    <row r="205" spans="1:26" x14ac:dyDescent="0.3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7"/>
      <c r="T205" s="7"/>
      <c r="U205" s="7"/>
      <c r="V205" s="7"/>
      <c r="W205" s="7"/>
      <c r="X205" s="7"/>
    </row>
    <row r="206" spans="1:26" x14ac:dyDescent="0.3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6" x14ac:dyDescent="0.3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6" x14ac:dyDescent="0.3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</sheetData>
  <autoFilter ref="A1:X197" xr:uid="{CEB8AEF6-F74A-4E7D-96C6-35B7EDAE2D5A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2D5AF-F956-49F4-92B1-5E4DDD75AA7F}">
  <dimension ref="A1:AB208"/>
  <sheetViews>
    <sheetView zoomScale="70" zoomScaleNormal="70" workbookViewId="0">
      <pane xSplit="4" ySplit="1" topLeftCell="E2" activePane="bottomRight" state="frozen"/>
      <selection activeCell="U1" sqref="U1"/>
      <selection pane="topRight" activeCell="U1" sqref="U1"/>
      <selection pane="bottomLeft" activeCell="U1" sqref="U1"/>
      <selection pane="bottomRight" activeCell="E2" sqref="E2"/>
    </sheetView>
  </sheetViews>
  <sheetFormatPr defaultRowHeight="14.4" x14ac:dyDescent="0.3"/>
  <cols>
    <col min="1" max="1" width="30.5546875" customWidth="1"/>
    <col min="4" max="4" width="33.33203125" bestFit="1" customWidth="1"/>
    <col min="5" max="8" width="14.88671875" customWidth="1"/>
    <col min="9" max="11" width="16.44140625" customWidth="1"/>
    <col min="12" max="13" width="14.88671875" customWidth="1"/>
    <col min="14" max="16" width="16.44140625" customWidth="1"/>
    <col min="17" max="21" width="16.44140625" bestFit="1" customWidth="1"/>
    <col min="22" max="22" width="14.88671875" bestFit="1" customWidth="1"/>
    <col min="23" max="23" width="16.109375" bestFit="1" customWidth="1"/>
  </cols>
  <sheetData>
    <row r="1" spans="1:25" s="4" customFormat="1" x14ac:dyDescent="0.3">
      <c r="A1" s="3" t="s">
        <v>372</v>
      </c>
      <c r="B1" s="3" t="s">
        <v>177</v>
      </c>
      <c r="C1" s="3" t="s">
        <v>415</v>
      </c>
      <c r="D1" s="3" t="s">
        <v>176</v>
      </c>
      <c r="E1" s="3">
        <v>2006</v>
      </c>
      <c r="F1" s="3">
        <v>2007</v>
      </c>
      <c r="G1" s="3">
        <v>2008</v>
      </c>
      <c r="H1" s="3">
        <v>2009</v>
      </c>
      <c r="I1" s="3">
        <v>2010</v>
      </c>
      <c r="J1" s="3">
        <v>2011</v>
      </c>
      <c r="K1" s="3">
        <v>2012</v>
      </c>
      <c r="L1" s="3">
        <v>2013</v>
      </c>
      <c r="M1" s="3">
        <v>2014</v>
      </c>
      <c r="N1" s="3">
        <v>2015</v>
      </c>
      <c r="O1" s="3">
        <v>2016</v>
      </c>
      <c r="P1" s="3">
        <v>2017</v>
      </c>
      <c r="Q1" s="3">
        <v>2018</v>
      </c>
      <c r="R1" s="3">
        <v>2019</v>
      </c>
      <c r="S1" s="3">
        <v>2020</v>
      </c>
      <c r="T1" s="3">
        <v>2021</v>
      </c>
      <c r="U1" s="3">
        <v>2022</v>
      </c>
      <c r="V1" s="3">
        <v>2023</v>
      </c>
      <c r="W1" s="3">
        <v>2024</v>
      </c>
    </row>
    <row r="2" spans="1:25" x14ac:dyDescent="0.3">
      <c r="A2" s="2" t="s">
        <v>0</v>
      </c>
      <c r="B2" s="10" t="s">
        <v>183</v>
      </c>
      <c r="C2" s="10" t="s">
        <v>416</v>
      </c>
      <c r="D2" s="10" t="s">
        <v>373</v>
      </c>
      <c r="E2" s="13" t="str">
        <f>IF(OR('Government vaccine expenditure'!F2="",'Total vaccine expenditure'!F2=""),"",'Government vaccine expenditure'!F2/'Total vaccine expenditure'!F2)</f>
        <v/>
      </c>
      <c r="F2" s="13" t="str">
        <f>IF(OR('Government vaccine expenditure'!G2="",'Total vaccine expenditure'!G2=""),"",'Government vaccine expenditure'!G2/'Total vaccine expenditure'!G2)</f>
        <v/>
      </c>
      <c r="G2" s="13" t="str">
        <f>IF(OR('Government vaccine expenditure'!H2="",'Total vaccine expenditure'!H2=""),"",'Government vaccine expenditure'!H2/'Total vaccine expenditure'!H2)</f>
        <v/>
      </c>
      <c r="H2" s="13">
        <f>IF(OR('Government vaccine expenditure'!I2="",'Total vaccine expenditure'!I2=""),"",'Government vaccine expenditure'!I2/'Total vaccine expenditure'!I2)</f>
        <v>3.0000000669642871E-2</v>
      </c>
      <c r="I2" s="13">
        <f>IF(OR('Government vaccine expenditure'!J2="",'Total vaccine expenditure'!J2=""),"",'Government vaccine expenditure'!J2/'Total vaccine expenditure'!J2)</f>
        <v>1.6462231181353412E-2</v>
      </c>
      <c r="J2" s="13">
        <f>IF(OR('Government vaccine expenditure'!K2="",'Total vaccine expenditure'!K2=""),"",'Government vaccine expenditure'!K2/'Total vaccine expenditure'!K2)</f>
        <v>3.2316306930008296E-2</v>
      </c>
      <c r="K2" s="13">
        <f>IF(OR('Government vaccine expenditure'!L2="",'Total vaccine expenditure'!L2=""),"",'Government vaccine expenditure'!L2/'Total vaccine expenditure'!L2)</f>
        <v>5.4106076923076923E-2</v>
      </c>
      <c r="L2" s="13">
        <f>IF(OR('Government vaccine expenditure'!M2="",'Total vaccine expenditure'!M2=""),"",'Government vaccine expenditure'!M2/'Total vaccine expenditure'!M2)</f>
        <v>5.9821590909090908E-2</v>
      </c>
      <c r="M2" s="13">
        <f>IF(OR('Government vaccine expenditure'!N2="",'Total vaccine expenditure'!N2=""),"",'Government vaccine expenditure'!N2/'Total vaccine expenditure'!N2)</f>
        <v>4.5838929782183242E-2</v>
      </c>
      <c r="N2" s="13">
        <f>IF(OR('Government vaccine expenditure'!O2="",'Total vaccine expenditure'!O2=""),"",'Government vaccine expenditure'!O2/'Total vaccine expenditure'!O2)</f>
        <v>5.1171533016913594E-2</v>
      </c>
      <c r="O2" s="13">
        <f>IF(OR('Government vaccine expenditure'!P2="",'Total vaccine expenditure'!P2=""),"",'Government vaccine expenditure'!P2/'Total vaccine expenditure'!P2)</f>
        <v>5.3935321540393981E-2</v>
      </c>
      <c r="P2" s="13">
        <f>IF(OR('Government vaccine expenditure'!Q2="",'Total vaccine expenditure'!Q2=""),"",'Government vaccine expenditure'!Q2/'Total vaccine expenditure'!Q2)</f>
        <v>4.0596750581954423E-2</v>
      </c>
      <c r="Q2" s="13">
        <f>IF(OR('Government vaccine expenditure'!R2="",'Total vaccine expenditure'!R2=""),"",'Government vaccine expenditure'!R2/'Total vaccine expenditure'!R2)</f>
        <v>5.0478415595741011E-2</v>
      </c>
      <c r="R2" s="13">
        <f>IF(OR('Government vaccine expenditure'!S2="",'Total vaccine expenditure'!S2=""),"",'Government vaccine expenditure'!S2/'Total vaccine expenditure'!S2)</f>
        <v>4.7181698444991829E-2</v>
      </c>
      <c r="S2" s="13" t="str">
        <f>IF(OR('Government vaccine expenditure'!T2="",'Total vaccine expenditure'!T2=""),"",'Government vaccine expenditure'!T2/'Total vaccine expenditure'!T2)</f>
        <v/>
      </c>
      <c r="T2" s="13" t="str">
        <f>IF(OR('Government vaccine expenditure'!U2="",'Total vaccine expenditure'!U2=""),"",'Government vaccine expenditure'!U2/'Total vaccine expenditure'!U2)</f>
        <v/>
      </c>
      <c r="U2" s="13" t="str">
        <f>IF(OR('Government vaccine expenditure'!V2="",'Total vaccine expenditure'!V2=""),"",'Government vaccine expenditure'!V2/'Total vaccine expenditure'!V2)</f>
        <v/>
      </c>
      <c r="V2" s="13">
        <f>IF(OR('Government vaccine expenditure'!W2="",'Total vaccine expenditure'!W2=""),"",'Government vaccine expenditure'!W2/'Total vaccine expenditure'!W2)</f>
        <v>1.4607543510759479E-2</v>
      </c>
      <c r="W2" s="13">
        <f>IF(OR('Government vaccine expenditure'!X2="",'Total vaccine expenditure'!X2=""),"",'Government vaccine expenditure'!X2/'Total vaccine expenditure'!X2)</f>
        <v>0</v>
      </c>
      <c r="X2" s="12"/>
      <c r="Y2" s="9"/>
    </row>
    <row r="3" spans="1:25" x14ac:dyDescent="0.3">
      <c r="A3" s="2" t="s">
        <v>1</v>
      </c>
      <c r="B3" s="10" t="s">
        <v>184</v>
      </c>
      <c r="C3" s="10" t="s">
        <v>417</v>
      </c>
      <c r="D3" s="10" t="s">
        <v>374</v>
      </c>
      <c r="E3" s="13">
        <f>IF(OR('Government vaccine expenditure'!F3="",'Total vaccine expenditure'!F3=""),"",'Government vaccine expenditure'!F3/'Total vaccine expenditure'!F3)</f>
        <v>1</v>
      </c>
      <c r="F3" s="13">
        <f>IF(OR('Government vaccine expenditure'!G3="",'Total vaccine expenditure'!G3=""),"",'Government vaccine expenditure'!G3/'Total vaccine expenditure'!G3)</f>
        <v>1</v>
      </c>
      <c r="G3" s="13">
        <f>IF(OR('Government vaccine expenditure'!H3="",'Total vaccine expenditure'!H3=""),"",'Government vaccine expenditure'!H3/'Total vaccine expenditure'!H3)</f>
        <v>1</v>
      </c>
      <c r="H3" s="13">
        <f>IF(OR('Government vaccine expenditure'!I3="",'Total vaccine expenditure'!I3=""),"",'Government vaccine expenditure'!I3/'Total vaccine expenditure'!I3)</f>
        <v>1</v>
      </c>
      <c r="I3" s="13">
        <f>IF(OR('Government vaccine expenditure'!J3="",'Total vaccine expenditure'!J3=""),"",'Government vaccine expenditure'!J3/'Total vaccine expenditure'!J3)</f>
        <v>0.878775287972131</v>
      </c>
      <c r="J3" s="13" t="str">
        <f>IF(OR('Government vaccine expenditure'!K3="",'Total vaccine expenditure'!K3=""),"",'Government vaccine expenditure'!K3/'Total vaccine expenditure'!K3)</f>
        <v/>
      </c>
      <c r="K3" s="13" t="str">
        <f>IF(OR('Government vaccine expenditure'!L3="",'Total vaccine expenditure'!L3=""),"",'Government vaccine expenditure'!L3/'Total vaccine expenditure'!L3)</f>
        <v/>
      </c>
      <c r="L3" s="13" t="str">
        <f>IF(OR('Government vaccine expenditure'!M3="",'Total vaccine expenditure'!M3=""),"",'Government vaccine expenditure'!M3/'Total vaccine expenditure'!M3)</f>
        <v/>
      </c>
      <c r="M3" s="13" t="str">
        <f>IF(OR('Government vaccine expenditure'!N3="",'Total vaccine expenditure'!N3=""),"",'Government vaccine expenditure'!N3/'Total vaccine expenditure'!N3)</f>
        <v/>
      </c>
      <c r="N3" s="13">
        <f>IF(OR('Government vaccine expenditure'!O3="",'Total vaccine expenditure'!O3=""),"",'Government vaccine expenditure'!O3/'Total vaccine expenditure'!O3)</f>
        <v>1</v>
      </c>
      <c r="O3" s="13">
        <f>IF(OR('Government vaccine expenditure'!P3="",'Total vaccine expenditure'!P3=""),"",'Government vaccine expenditure'!P3/'Total vaccine expenditure'!P3)</f>
        <v>1</v>
      </c>
      <c r="P3" s="13">
        <f>IF(OR('Government vaccine expenditure'!Q3="",'Total vaccine expenditure'!Q3=""),"",'Government vaccine expenditure'!Q3/'Total vaccine expenditure'!Q3)</f>
        <v>1</v>
      </c>
      <c r="Q3" s="13">
        <f>IF(OR('Government vaccine expenditure'!R3="",'Total vaccine expenditure'!R3=""),"",'Government vaccine expenditure'!R3/'Total vaccine expenditure'!R3)</f>
        <v>1</v>
      </c>
      <c r="R3" s="13">
        <f>IF(OR('Government vaccine expenditure'!S3="",'Total vaccine expenditure'!S3=""),"",'Government vaccine expenditure'!S3/'Total vaccine expenditure'!S3)</f>
        <v>1</v>
      </c>
      <c r="S3" s="13">
        <f>IF(OR('Government vaccine expenditure'!T3="",'Total vaccine expenditure'!T3=""),"",'Government vaccine expenditure'!T3/'Total vaccine expenditure'!T3)</f>
        <v>0.97979752256418939</v>
      </c>
      <c r="T3" s="13">
        <f>IF(OR('Government vaccine expenditure'!U3="",'Total vaccine expenditure'!U3=""),"",'Government vaccine expenditure'!U3/'Total vaccine expenditure'!U3)</f>
        <v>0.96071786498280243</v>
      </c>
      <c r="U3" s="13">
        <f>IF(OR('Government vaccine expenditure'!V3="",'Total vaccine expenditure'!V3=""),"",'Government vaccine expenditure'!V3/'Total vaccine expenditure'!V3)</f>
        <v>0.96071786498280243</v>
      </c>
      <c r="V3" s="13">
        <f>IF(OR('Government vaccine expenditure'!W3="",'Total vaccine expenditure'!W3=""),"",'Government vaccine expenditure'!W3/'Total vaccine expenditure'!W3)</f>
        <v>1</v>
      </c>
      <c r="W3" s="13" t="str">
        <f>IF(OR('Government vaccine expenditure'!X3="",'Total vaccine expenditure'!X3=""),"",'Government vaccine expenditure'!X3/'Total vaccine expenditure'!X3)</f>
        <v/>
      </c>
      <c r="X3" s="12"/>
      <c r="Y3" s="6"/>
    </row>
    <row r="4" spans="1:25" x14ac:dyDescent="0.3">
      <c r="A4" s="2" t="s">
        <v>2</v>
      </c>
      <c r="B4" s="10" t="s">
        <v>185</v>
      </c>
      <c r="C4" s="10" t="s">
        <v>418</v>
      </c>
      <c r="D4" s="10" t="s">
        <v>374</v>
      </c>
      <c r="E4" s="13" t="str">
        <f>IF(OR('Government vaccine expenditure'!F4="",'Total vaccine expenditure'!F4=""),"",'Government vaccine expenditure'!F4/'Total vaccine expenditure'!F4)</f>
        <v/>
      </c>
      <c r="F4" s="13" t="str">
        <f>IF(OR('Government vaccine expenditure'!G4="",'Total vaccine expenditure'!G4=""),"",'Government vaccine expenditure'!G4/'Total vaccine expenditure'!G4)</f>
        <v/>
      </c>
      <c r="G4" s="13" t="str">
        <f>IF(OR('Government vaccine expenditure'!H4="",'Total vaccine expenditure'!H4=""),"",'Government vaccine expenditure'!H4/'Total vaccine expenditure'!H4)</f>
        <v/>
      </c>
      <c r="H4" s="13">
        <f>IF(OR('Government vaccine expenditure'!I4="",'Total vaccine expenditure'!I4=""),"",'Government vaccine expenditure'!I4/'Total vaccine expenditure'!I4)</f>
        <v>1</v>
      </c>
      <c r="I4" s="13" t="str">
        <f>IF(OR('Government vaccine expenditure'!J4="",'Total vaccine expenditure'!J4=""),"",'Government vaccine expenditure'!J4/'Total vaccine expenditure'!J4)</f>
        <v/>
      </c>
      <c r="J4" s="13" t="str">
        <f>IF(OR('Government vaccine expenditure'!K4="",'Total vaccine expenditure'!K4=""),"",'Government vaccine expenditure'!K4/'Total vaccine expenditure'!K4)</f>
        <v/>
      </c>
      <c r="K4" s="13">
        <f>IF(OR('Government vaccine expenditure'!L4="",'Total vaccine expenditure'!L4=""),"",'Government vaccine expenditure'!L4/'Total vaccine expenditure'!L4)</f>
        <v>1</v>
      </c>
      <c r="L4" s="13">
        <f>IF(OR('Government vaccine expenditure'!M4="",'Total vaccine expenditure'!M4=""),"",'Government vaccine expenditure'!M4/'Total vaccine expenditure'!M4)</f>
        <v>1</v>
      </c>
      <c r="M4" s="13">
        <f>IF(OR('Government vaccine expenditure'!N4="",'Total vaccine expenditure'!N4=""),"",'Government vaccine expenditure'!N4/'Total vaccine expenditure'!N4)</f>
        <v>0.99999978407003043</v>
      </c>
      <c r="N4" s="13">
        <f>IF(OR('Government vaccine expenditure'!O4="",'Total vaccine expenditure'!O4=""),"",'Government vaccine expenditure'!O4/'Total vaccine expenditure'!O4)</f>
        <v>1</v>
      </c>
      <c r="O4" s="13">
        <f>IF(OR('Government vaccine expenditure'!P4="",'Total vaccine expenditure'!P4=""),"",'Government vaccine expenditure'!P4/'Total vaccine expenditure'!P4)</f>
        <v>1</v>
      </c>
      <c r="P4" s="13">
        <f>IF(OR('Government vaccine expenditure'!Q4="",'Total vaccine expenditure'!Q4=""),"",'Government vaccine expenditure'!Q4/'Total vaccine expenditure'!Q4)</f>
        <v>1</v>
      </c>
      <c r="Q4" s="13">
        <f>IF(OR('Government vaccine expenditure'!R4="",'Total vaccine expenditure'!R4=""),"",'Government vaccine expenditure'!R4/'Total vaccine expenditure'!R4)</f>
        <v>1</v>
      </c>
      <c r="R4" s="13" t="str">
        <f>IF(OR('Government vaccine expenditure'!S4="",'Total vaccine expenditure'!S4=""),"",'Government vaccine expenditure'!S4/'Total vaccine expenditure'!S4)</f>
        <v/>
      </c>
      <c r="S4" s="13" t="str">
        <f>IF(OR('Government vaccine expenditure'!T4="",'Total vaccine expenditure'!T4=""),"",'Government vaccine expenditure'!T4/'Total vaccine expenditure'!T4)</f>
        <v/>
      </c>
      <c r="T4" s="13" t="str">
        <f>IF(OR('Government vaccine expenditure'!U4="",'Total vaccine expenditure'!U4=""),"",'Government vaccine expenditure'!U4/'Total vaccine expenditure'!U4)</f>
        <v/>
      </c>
      <c r="U4" s="13">
        <f>IF(OR('Government vaccine expenditure'!V4="",'Total vaccine expenditure'!V4=""),"",'Government vaccine expenditure'!V4/'Total vaccine expenditure'!V4)</f>
        <v>1</v>
      </c>
      <c r="V4" s="13">
        <f>IF(OR('Government vaccine expenditure'!W4="",'Total vaccine expenditure'!W4=""),"",'Government vaccine expenditure'!W4/'Total vaccine expenditure'!W4)</f>
        <v>1</v>
      </c>
      <c r="W4" s="13">
        <f>IF(OR('Government vaccine expenditure'!X4="",'Total vaccine expenditure'!X4=""),"",'Government vaccine expenditure'!X4/'Total vaccine expenditure'!X4)</f>
        <v>0.92647058823529416</v>
      </c>
      <c r="X4" s="12"/>
      <c r="Y4" s="6"/>
    </row>
    <row r="5" spans="1:25" x14ac:dyDescent="0.3">
      <c r="A5" s="2" t="s">
        <v>3</v>
      </c>
      <c r="B5" s="10" t="s">
        <v>186</v>
      </c>
      <c r="C5" s="10" t="s">
        <v>417</v>
      </c>
      <c r="D5" s="10" t="s">
        <v>374</v>
      </c>
      <c r="E5" s="13" t="str">
        <f>IF(OR('Government vaccine expenditure'!F5="",'Total vaccine expenditure'!F5=""),"",'Government vaccine expenditure'!F5/'Total vaccine expenditure'!F5)</f>
        <v/>
      </c>
      <c r="F5" s="13" t="str">
        <f>IF(OR('Government vaccine expenditure'!G5="",'Total vaccine expenditure'!G5=""),"",'Government vaccine expenditure'!G5/'Total vaccine expenditure'!G5)</f>
        <v/>
      </c>
      <c r="G5" s="13" t="str">
        <f>IF(OR('Government vaccine expenditure'!H5="",'Total vaccine expenditure'!H5=""),"",'Government vaccine expenditure'!H5/'Total vaccine expenditure'!H5)</f>
        <v/>
      </c>
      <c r="H5" s="13" t="str">
        <f>IF(OR('Government vaccine expenditure'!I5="",'Total vaccine expenditure'!I5=""),"",'Government vaccine expenditure'!I5/'Total vaccine expenditure'!I5)</f>
        <v/>
      </c>
      <c r="I5" s="13">
        <f>IF(OR('Government vaccine expenditure'!J5="",'Total vaccine expenditure'!J5=""),"",'Government vaccine expenditure'!J5/'Total vaccine expenditure'!J5)</f>
        <v>1</v>
      </c>
      <c r="J5" s="13">
        <f>IF(OR('Government vaccine expenditure'!K5="",'Total vaccine expenditure'!K5=""),"",'Government vaccine expenditure'!K5/'Total vaccine expenditure'!K5)</f>
        <v>1</v>
      </c>
      <c r="K5" s="13">
        <f>IF(OR('Government vaccine expenditure'!L5="",'Total vaccine expenditure'!L5=""),"",'Government vaccine expenditure'!L5/'Total vaccine expenditure'!L5)</f>
        <v>1</v>
      </c>
      <c r="L5" s="13">
        <f>IF(OR('Government vaccine expenditure'!M5="",'Total vaccine expenditure'!M5=""),"",'Government vaccine expenditure'!M5/'Total vaccine expenditure'!M5)</f>
        <v>1</v>
      </c>
      <c r="M5" s="13">
        <f>IF(OR('Government vaccine expenditure'!N5="",'Total vaccine expenditure'!N5=""),"",'Government vaccine expenditure'!N5/'Total vaccine expenditure'!N5)</f>
        <v>1</v>
      </c>
      <c r="N5" s="13">
        <f>IF(OR('Government vaccine expenditure'!O5="",'Total vaccine expenditure'!O5=""),"",'Government vaccine expenditure'!O5/'Total vaccine expenditure'!O5)</f>
        <v>1</v>
      </c>
      <c r="O5" s="13">
        <f>IF(OR('Government vaccine expenditure'!P5="",'Total vaccine expenditure'!P5=""),"",'Government vaccine expenditure'!P5/'Total vaccine expenditure'!P5)</f>
        <v>1</v>
      </c>
      <c r="P5" s="13">
        <f>IF(OR('Government vaccine expenditure'!Q5="",'Total vaccine expenditure'!Q5=""),"",'Government vaccine expenditure'!Q5/'Total vaccine expenditure'!Q5)</f>
        <v>1</v>
      </c>
      <c r="Q5" s="13">
        <f>IF(OR('Government vaccine expenditure'!R5="",'Total vaccine expenditure'!R5=""),"",'Government vaccine expenditure'!R5/'Total vaccine expenditure'!R5)</f>
        <v>1</v>
      </c>
      <c r="R5" s="13" t="str">
        <f>IF(OR('Government vaccine expenditure'!S5="",'Total vaccine expenditure'!S5=""),"",'Government vaccine expenditure'!S5/'Total vaccine expenditure'!S5)</f>
        <v/>
      </c>
      <c r="S5" s="13">
        <f>IF(OR('Government vaccine expenditure'!T5="",'Total vaccine expenditure'!T5=""),"",'Government vaccine expenditure'!T5/'Total vaccine expenditure'!T5)</f>
        <v>1</v>
      </c>
      <c r="T5" s="13">
        <f>IF(OR('Government vaccine expenditure'!U5="",'Total vaccine expenditure'!U5=""),"",'Government vaccine expenditure'!U5/'Total vaccine expenditure'!U5)</f>
        <v>1</v>
      </c>
      <c r="U5" s="13">
        <f>IF(OR('Government vaccine expenditure'!V5="",'Total vaccine expenditure'!V5=""),"",'Government vaccine expenditure'!V5/'Total vaccine expenditure'!V5)</f>
        <v>1</v>
      </c>
      <c r="V5" s="13">
        <f>IF(OR('Government vaccine expenditure'!W5="",'Total vaccine expenditure'!W5=""),"",'Government vaccine expenditure'!W5/'Total vaccine expenditure'!W5)</f>
        <v>0.99999999194515743</v>
      </c>
      <c r="W5" s="13">
        <f>IF(OR('Government vaccine expenditure'!X5="",'Total vaccine expenditure'!X5=""),"",'Government vaccine expenditure'!X5/'Total vaccine expenditure'!X5)</f>
        <v>1</v>
      </c>
      <c r="X5" s="12"/>
      <c r="Y5" s="9"/>
    </row>
    <row r="6" spans="1:25" x14ac:dyDescent="0.3">
      <c r="A6" s="2" t="s">
        <v>4</v>
      </c>
      <c r="B6" s="10" t="s">
        <v>187</v>
      </c>
      <c r="C6" s="10" t="s">
        <v>418</v>
      </c>
      <c r="D6" s="10" t="s">
        <v>375</v>
      </c>
      <c r="E6" s="13">
        <f>IF(OR('Government vaccine expenditure'!F6="",'Total vaccine expenditure'!F6=""),"",'Government vaccine expenditure'!F6/'Total vaccine expenditure'!F6)</f>
        <v>0.66999999997341275</v>
      </c>
      <c r="F6" s="13">
        <f>IF(OR('Government vaccine expenditure'!G6="",'Total vaccine expenditure'!G6=""),"",'Government vaccine expenditure'!G6/'Total vaccine expenditure'!G6)</f>
        <v>0.1800000000080447</v>
      </c>
      <c r="G6" s="13">
        <f>IF(OR('Government vaccine expenditure'!H6="",'Total vaccine expenditure'!H6=""),"",'Government vaccine expenditure'!H6/'Total vaccine expenditure'!H6)</f>
        <v>0.59</v>
      </c>
      <c r="H6" s="13">
        <f>IF(OR('Government vaccine expenditure'!I6="",'Total vaccine expenditure'!I6=""),"",'Government vaccine expenditure'!I6/'Total vaccine expenditure'!I6)</f>
        <v>1</v>
      </c>
      <c r="I6" s="13">
        <f>IF(OR('Government vaccine expenditure'!J6="",'Total vaccine expenditure'!J6=""),"",'Government vaccine expenditure'!J6/'Total vaccine expenditure'!J6)</f>
        <v>0.28653295128939826</v>
      </c>
      <c r="J6" s="13">
        <f>IF(OR('Government vaccine expenditure'!K6="",'Total vaccine expenditure'!K6=""),"",'Government vaccine expenditure'!K6/'Total vaccine expenditure'!K6)</f>
        <v>0.67216986060897366</v>
      </c>
      <c r="K6" s="13">
        <f>IF(OR('Government vaccine expenditure'!L6="",'Total vaccine expenditure'!L6=""),"",'Government vaccine expenditure'!L6/'Total vaccine expenditure'!L6)</f>
        <v>1</v>
      </c>
      <c r="L6" s="13">
        <f>IF(OR('Government vaccine expenditure'!M6="",'Total vaccine expenditure'!M6=""),"",'Government vaccine expenditure'!M6/'Total vaccine expenditure'!M6)</f>
        <v>0.55024502712545342</v>
      </c>
      <c r="M6" s="13">
        <f>IF(OR('Government vaccine expenditure'!N6="",'Total vaccine expenditure'!N6=""),"",'Government vaccine expenditure'!N6/'Total vaccine expenditure'!N6)</f>
        <v>0.64454463470976397</v>
      </c>
      <c r="N6" s="13">
        <f>IF(OR('Government vaccine expenditure'!O6="",'Total vaccine expenditure'!O6=""),"",'Government vaccine expenditure'!O6/'Total vaccine expenditure'!O6)</f>
        <v>0.64454463470976397</v>
      </c>
      <c r="O6" s="13">
        <f>IF(OR('Government vaccine expenditure'!P6="",'Total vaccine expenditure'!P6=""),"",'Government vaccine expenditure'!P6/'Total vaccine expenditure'!P6)</f>
        <v>0.34981714151524507</v>
      </c>
      <c r="P6" s="13">
        <f>IF(OR('Government vaccine expenditure'!Q6="",'Total vaccine expenditure'!Q6=""),"",'Government vaccine expenditure'!Q6/'Total vaccine expenditure'!Q6)</f>
        <v>0.97343160645116877</v>
      </c>
      <c r="Q6" s="13">
        <f>IF(OR('Government vaccine expenditure'!R6="",'Total vaccine expenditure'!R6=""),"",'Government vaccine expenditure'!R6/'Total vaccine expenditure'!R6)</f>
        <v>0.911258336008818</v>
      </c>
      <c r="R6" s="13">
        <f>IF(OR('Government vaccine expenditure'!S6="",'Total vaccine expenditure'!S6=""),"",'Government vaccine expenditure'!S6/'Total vaccine expenditure'!S6)</f>
        <v>0.95532254331788213</v>
      </c>
      <c r="S6" s="13">
        <f>IF(OR('Government vaccine expenditure'!T6="",'Total vaccine expenditure'!T6=""),"",'Government vaccine expenditure'!T6/'Total vaccine expenditure'!T6)</f>
        <v>0.92884361475860233</v>
      </c>
      <c r="T6" s="13">
        <f>IF(OR('Government vaccine expenditure'!U6="",'Total vaccine expenditure'!U6=""),"",'Government vaccine expenditure'!U6/'Total vaccine expenditure'!U6)</f>
        <v>0.92884361475860233</v>
      </c>
      <c r="U6" s="13">
        <f>IF(OR('Government vaccine expenditure'!V6="",'Total vaccine expenditure'!V6=""),"",'Government vaccine expenditure'!V6/'Total vaccine expenditure'!V6)</f>
        <v>1</v>
      </c>
      <c r="V6" s="13">
        <f>IF(OR('Government vaccine expenditure'!W6="",'Total vaccine expenditure'!W6=""),"",'Government vaccine expenditure'!W6/'Total vaccine expenditure'!W6)</f>
        <v>1</v>
      </c>
      <c r="W6" s="13">
        <f>IF(OR('Government vaccine expenditure'!X6="",'Total vaccine expenditure'!X6=""),"",'Government vaccine expenditure'!X6/'Total vaccine expenditure'!X6)</f>
        <v>0.44058545661977327</v>
      </c>
      <c r="X6" s="12"/>
      <c r="Y6" s="6"/>
    </row>
    <row r="7" spans="1:25" x14ac:dyDescent="0.3">
      <c r="A7" s="2" t="s">
        <v>5</v>
      </c>
      <c r="B7" s="10" t="s">
        <v>188</v>
      </c>
      <c r="C7" s="10" t="s">
        <v>419</v>
      </c>
      <c r="D7" s="10" t="s">
        <v>374</v>
      </c>
      <c r="E7" s="13">
        <f>IF(OR('Government vaccine expenditure'!F7="",'Total vaccine expenditure'!F7=""),"",'Government vaccine expenditure'!F7/'Total vaccine expenditure'!F7)</f>
        <v>1</v>
      </c>
      <c r="F7" s="13" t="str">
        <f>IF(OR('Government vaccine expenditure'!G7="",'Total vaccine expenditure'!G7=""),"",'Government vaccine expenditure'!G7/'Total vaccine expenditure'!G7)</f>
        <v/>
      </c>
      <c r="G7" s="13" t="str">
        <f>IF(OR('Government vaccine expenditure'!H7="",'Total vaccine expenditure'!H7=""),"",'Government vaccine expenditure'!H7/'Total vaccine expenditure'!H7)</f>
        <v/>
      </c>
      <c r="H7" s="13" t="str">
        <f>IF(OR('Government vaccine expenditure'!I7="",'Total vaccine expenditure'!I7=""),"",'Government vaccine expenditure'!I7/'Total vaccine expenditure'!I7)</f>
        <v/>
      </c>
      <c r="I7" s="13" t="str">
        <f>IF(OR('Government vaccine expenditure'!J7="",'Total vaccine expenditure'!J7=""),"",'Government vaccine expenditure'!J7/'Total vaccine expenditure'!J7)</f>
        <v/>
      </c>
      <c r="J7" s="13" t="str">
        <f>IF(OR('Government vaccine expenditure'!K7="",'Total vaccine expenditure'!K7=""),"",'Government vaccine expenditure'!K7/'Total vaccine expenditure'!K7)</f>
        <v/>
      </c>
      <c r="K7" s="13">
        <f>IF(OR('Government vaccine expenditure'!L7="",'Total vaccine expenditure'!L7=""),"",'Government vaccine expenditure'!L7/'Total vaccine expenditure'!L7)</f>
        <v>1</v>
      </c>
      <c r="L7" s="13" t="str">
        <f>IF(OR('Government vaccine expenditure'!M7="",'Total vaccine expenditure'!M7=""),"",'Government vaccine expenditure'!M7/'Total vaccine expenditure'!M7)</f>
        <v/>
      </c>
      <c r="M7" s="13" t="str">
        <f>IF(OR('Government vaccine expenditure'!N7="",'Total vaccine expenditure'!N7=""),"",'Government vaccine expenditure'!N7/'Total vaccine expenditure'!N7)</f>
        <v/>
      </c>
      <c r="N7" s="13">
        <f>IF(OR('Government vaccine expenditure'!O7="",'Total vaccine expenditure'!O7=""),"",'Government vaccine expenditure'!O7/'Total vaccine expenditure'!O7)</f>
        <v>1</v>
      </c>
      <c r="O7" s="13" t="str">
        <f>IF(OR('Government vaccine expenditure'!P7="",'Total vaccine expenditure'!P7=""),"",'Government vaccine expenditure'!P7/'Total vaccine expenditure'!P7)</f>
        <v/>
      </c>
      <c r="P7" s="13">
        <f>IF(OR('Government vaccine expenditure'!Q7="",'Total vaccine expenditure'!Q7=""),"",'Government vaccine expenditure'!Q7/'Total vaccine expenditure'!Q7)</f>
        <v>1</v>
      </c>
      <c r="Q7" s="13">
        <f>IF(OR('Government vaccine expenditure'!R7="",'Total vaccine expenditure'!R7=""),"",'Government vaccine expenditure'!R7/'Total vaccine expenditure'!R7)</f>
        <v>1</v>
      </c>
      <c r="R7" s="13" t="str">
        <f>IF(OR('Government vaccine expenditure'!S7="",'Total vaccine expenditure'!S7=""),"",'Government vaccine expenditure'!S7/'Total vaccine expenditure'!S7)</f>
        <v/>
      </c>
      <c r="S7" s="13" t="str">
        <f>IF(OR('Government vaccine expenditure'!T7="",'Total vaccine expenditure'!T7=""),"",'Government vaccine expenditure'!T7/'Total vaccine expenditure'!T7)</f>
        <v/>
      </c>
      <c r="T7" s="13" t="str">
        <f>IF(OR('Government vaccine expenditure'!U7="",'Total vaccine expenditure'!U7=""),"",'Government vaccine expenditure'!U7/'Total vaccine expenditure'!U7)</f>
        <v/>
      </c>
      <c r="U7" s="13">
        <f>IF(OR('Government vaccine expenditure'!V7="",'Total vaccine expenditure'!V7=""),"",'Government vaccine expenditure'!V7/'Total vaccine expenditure'!V7)</f>
        <v>0.8</v>
      </c>
      <c r="V7" s="13">
        <f>IF(OR('Government vaccine expenditure'!W7="",'Total vaccine expenditure'!W7=""),"",'Government vaccine expenditure'!W7/'Total vaccine expenditure'!W7)</f>
        <v>1</v>
      </c>
      <c r="W7" s="13" t="str">
        <f>IF(OR('Government vaccine expenditure'!X7="",'Total vaccine expenditure'!X7=""),"",'Government vaccine expenditure'!X7/'Total vaccine expenditure'!X7)</f>
        <v/>
      </c>
      <c r="X7" s="12"/>
      <c r="Y7" s="9"/>
    </row>
    <row r="8" spans="1:25" x14ac:dyDescent="0.3">
      <c r="A8" s="2" t="s">
        <v>6</v>
      </c>
      <c r="B8" s="10" t="s">
        <v>189</v>
      </c>
      <c r="C8" s="10" t="s">
        <v>419</v>
      </c>
      <c r="D8" s="10" t="s">
        <v>374</v>
      </c>
      <c r="E8" s="13">
        <f>IF(OR('Government vaccine expenditure'!F8="",'Total vaccine expenditure'!F8=""),"",'Government vaccine expenditure'!F8/'Total vaccine expenditure'!F8)</f>
        <v>1</v>
      </c>
      <c r="F8" s="13" t="str">
        <f>IF(OR('Government vaccine expenditure'!G8="",'Total vaccine expenditure'!G8=""),"",'Government vaccine expenditure'!G8/'Total vaccine expenditure'!G8)</f>
        <v/>
      </c>
      <c r="G8" s="13" t="str">
        <f>IF(OR('Government vaccine expenditure'!H8="",'Total vaccine expenditure'!H8=""),"",'Government vaccine expenditure'!H8/'Total vaccine expenditure'!H8)</f>
        <v/>
      </c>
      <c r="H8" s="13" t="str">
        <f>IF(OR('Government vaccine expenditure'!I8="",'Total vaccine expenditure'!I8=""),"",'Government vaccine expenditure'!I8/'Total vaccine expenditure'!I8)</f>
        <v/>
      </c>
      <c r="I8" s="13">
        <f>IF(OR('Government vaccine expenditure'!J8="",'Total vaccine expenditure'!J8=""),"",'Government vaccine expenditure'!J8/'Total vaccine expenditure'!J8)</f>
        <v>1</v>
      </c>
      <c r="J8" s="13">
        <f>IF(OR('Government vaccine expenditure'!K8="",'Total vaccine expenditure'!K8=""),"",'Government vaccine expenditure'!K8/'Total vaccine expenditure'!K8)</f>
        <v>1</v>
      </c>
      <c r="K8" s="13">
        <f>IF(OR('Government vaccine expenditure'!L8="",'Total vaccine expenditure'!L8=""),"",'Government vaccine expenditure'!L8/'Total vaccine expenditure'!L8)</f>
        <v>1</v>
      </c>
      <c r="L8" s="13">
        <f>IF(OR('Government vaccine expenditure'!M8="",'Total vaccine expenditure'!M8=""),"",'Government vaccine expenditure'!M8/'Total vaccine expenditure'!M8)</f>
        <v>0.58542715558364977</v>
      </c>
      <c r="M8" s="13">
        <f>IF(OR('Government vaccine expenditure'!N8="",'Total vaccine expenditure'!N8=""),"",'Government vaccine expenditure'!N8/'Total vaccine expenditure'!N8)</f>
        <v>1</v>
      </c>
      <c r="N8" s="13">
        <f>IF(OR('Government vaccine expenditure'!O8="",'Total vaccine expenditure'!O8=""),"",'Government vaccine expenditure'!O8/'Total vaccine expenditure'!O8)</f>
        <v>1</v>
      </c>
      <c r="O8" s="13">
        <f>IF(OR('Government vaccine expenditure'!P8="",'Total vaccine expenditure'!P8=""),"",'Government vaccine expenditure'!P8/'Total vaccine expenditure'!P8)</f>
        <v>1</v>
      </c>
      <c r="P8" s="13">
        <f>IF(OR('Government vaccine expenditure'!Q8="",'Total vaccine expenditure'!Q8=""),"",'Government vaccine expenditure'!Q8/'Total vaccine expenditure'!Q8)</f>
        <v>1</v>
      </c>
      <c r="Q8" s="13">
        <f>IF(OR('Government vaccine expenditure'!R8="",'Total vaccine expenditure'!R8=""),"",'Government vaccine expenditure'!R8/'Total vaccine expenditure'!R8)</f>
        <v>1</v>
      </c>
      <c r="R8" s="13">
        <f>IF(OR('Government vaccine expenditure'!S8="",'Total vaccine expenditure'!S8=""),"",'Government vaccine expenditure'!S8/'Total vaccine expenditure'!S8)</f>
        <v>1</v>
      </c>
      <c r="S8" s="13">
        <f>IF(OR('Government vaccine expenditure'!T8="",'Total vaccine expenditure'!T8=""),"",'Government vaccine expenditure'!T8/'Total vaccine expenditure'!T8)</f>
        <v>1</v>
      </c>
      <c r="T8" s="13">
        <f>IF(OR('Government vaccine expenditure'!U8="",'Total vaccine expenditure'!U8=""),"",'Government vaccine expenditure'!U8/'Total vaccine expenditure'!U8)</f>
        <v>1</v>
      </c>
      <c r="U8" s="13">
        <f>IF(OR('Government vaccine expenditure'!V8="",'Total vaccine expenditure'!V8=""),"",'Government vaccine expenditure'!V8/'Total vaccine expenditure'!V8)</f>
        <v>1</v>
      </c>
      <c r="V8" s="13">
        <f>IF(OR('Government vaccine expenditure'!W8="",'Total vaccine expenditure'!W8=""),"",'Government vaccine expenditure'!W8/'Total vaccine expenditure'!W8)</f>
        <v>0.99872186039883137</v>
      </c>
      <c r="W8" s="13">
        <f>IF(OR('Government vaccine expenditure'!X8="",'Total vaccine expenditure'!X8=""),"",'Government vaccine expenditure'!X8/'Total vaccine expenditure'!X8)</f>
        <v>0.99893208995218452</v>
      </c>
      <c r="X8" s="12"/>
      <c r="Y8" s="6"/>
    </row>
    <row r="9" spans="1:25" x14ac:dyDescent="0.3">
      <c r="A9" s="2" t="s">
        <v>7</v>
      </c>
      <c r="B9" s="10" t="s">
        <v>190</v>
      </c>
      <c r="C9" s="10" t="s">
        <v>417</v>
      </c>
      <c r="D9" s="10" t="s">
        <v>376</v>
      </c>
      <c r="E9" s="13">
        <f>IF(OR('Government vaccine expenditure'!F9="",'Total vaccine expenditure'!F9=""),"",'Government vaccine expenditure'!F9/'Total vaccine expenditure'!F9)</f>
        <v>0.3</v>
      </c>
      <c r="F9" s="13">
        <f>IF(OR('Government vaccine expenditure'!G9="",'Total vaccine expenditure'!G9=""),"",'Government vaccine expenditure'!G9/'Total vaccine expenditure'!G9)</f>
        <v>0.33000099086597129</v>
      </c>
      <c r="G9" s="13">
        <f>IF(OR('Government vaccine expenditure'!H9="",'Total vaccine expenditure'!H9=""),"",'Government vaccine expenditure'!H9/'Total vaccine expenditure'!H9)</f>
        <v>0.49099737626354339</v>
      </c>
      <c r="H9" s="13">
        <f>IF(OR('Government vaccine expenditure'!I9="",'Total vaccine expenditure'!I9=""),"",'Government vaccine expenditure'!I9/'Total vaccine expenditure'!I9)</f>
        <v>0.6</v>
      </c>
      <c r="I9" s="13">
        <f>IF(OR('Government vaccine expenditure'!J9="",'Total vaccine expenditure'!J9=""),"",'Government vaccine expenditure'!J9/'Total vaccine expenditure'!J9)</f>
        <v>0.45270133352878533</v>
      </c>
      <c r="J9" s="13">
        <f>IF(OR('Government vaccine expenditure'!K9="",'Total vaccine expenditure'!K9=""),"",'Government vaccine expenditure'!K9/'Total vaccine expenditure'!K9)</f>
        <v>0.8509560047025706</v>
      </c>
      <c r="K9" s="13">
        <f>IF(OR('Government vaccine expenditure'!L9="",'Total vaccine expenditure'!L9=""),"",'Government vaccine expenditure'!L9/'Total vaccine expenditure'!L9)</f>
        <v>0.65003158559696783</v>
      </c>
      <c r="L9" s="13">
        <f>IF(OR('Government vaccine expenditure'!M9="",'Total vaccine expenditure'!M9=""),"",'Government vaccine expenditure'!M9/'Total vaccine expenditure'!M9)</f>
        <v>0.61687983341839803</v>
      </c>
      <c r="M9" s="13">
        <f>IF(OR('Government vaccine expenditure'!N9="",'Total vaccine expenditure'!N9=""),"",'Government vaccine expenditure'!N9/'Total vaccine expenditure'!N9)</f>
        <v>0.59701086802196701</v>
      </c>
      <c r="N9" s="13">
        <f>IF(OR('Government vaccine expenditure'!O9="",'Total vaccine expenditure'!O9=""),"",'Government vaccine expenditure'!O9/'Total vaccine expenditure'!O9)</f>
        <v>0.9464627010298805</v>
      </c>
      <c r="O9" s="13">
        <f>IF(OR('Government vaccine expenditure'!P9="",'Total vaccine expenditure'!P9=""),"",'Government vaccine expenditure'!P9/'Total vaccine expenditure'!P9)</f>
        <v>0.8</v>
      </c>
      <c r="P9" s="13">
        <f>IF(OR('Government vaccine expenditure'!Q9="",'Total vaccine expenditure'!Q9=""),"",'Government vaccine expenditure'!Q9/'Total vaccine expenditure'!Q9)</f>
        <v>0.93839370964731716</v>
      </c>
      <c r="Q9" s="13">
        <f>IF(OR('Government vaccine expenditure'!R9="",'Total vaccine expenditure'!R9=""),"",'Government vaccine expenditure'!R9/'Total vaccine expenditure'!R9)</f>
        <v>1</v>
      </c>
      <c r="R9" s="13">
        <f>IF(OR('Government vaccine expenditure'!S9="",'Total vaccine expenditure'!S9=""),"",'Government vaccine expenditure'!S9/'Total vaccine expenditure'!S9)</f>
        <v>1</v>
      </c>
      <c r="S9" s="13">
        <f>IF(OR('Government vaccine expenditure'!T9="",'Total vaccine expenditure'!T9=""),"",'Government vaccine expenditure'!T9/'Total vaccine expenditure'!T9)</f>
        <v>1</v>
      </c>
      <c r="T9" s="13">
        <f>IF(OR('Government vaccine expenditure'!U9="",'Total vaccine expenditure'!U9=""),"",'Government vaccine expenditure'!U9/'Total vaccine expenditure'!U9)</f>
        <v>1</v>
      </c>
      <c r="U9" s="13">
        <f>IF(OR('Government vaccine expenditure'!V9="",'Total vaccine expenditure'!V9=""),"",'Government vaccine expenditure'!V9/'Total vaccine expenditure'!V9)</f>
        <v>1</v>
      </c>
      <c r="V9" s="13">
        <f>IF(OR('Government vaccine expenditure'!W9="",'Total vaccine expenditure'!W9=""),"",'Government vaccine expenditure'!W9/'Total vaccine expenditure'!W9)</f>
        <v>1</v>
      </c>
      <c r="W9" s="13">
        <f>IF(OR('Government vaccine expenditure'!X9="",'Total vaccine expenditure'!X9=""),"",'Government vaccine expenditure'!X9/'Total vaccine expenditure'!X9)</f>
        <v>1</v>
      </c>
      <c r="X9" s="12"/>
      <c r="Y9" s="6"/>
    </row>
    <row r="10" spans="1:25" x14ac:dyDescent="0.3">
      <c r="A10" s="2" t="s">
        <v>8</v>
      </c>
      <c r="B10" s="10" t="s">
        <v>191</v>
      </c>
      <c r="C10" s="10" t="s">
        <v>420</v>
      </c>
      <c r="D10" s="10" t="s">
        <v>374</v>
      </c>
      <c r="E10" s="13" t="str">
        <f>IF(OR('Government vaccine expenditure'!F10="",'Total vaccine expenditure'!F10=""),"",'Government vaccine expenditure'!F10/'Total vaccine expenditure'!F10)</f>
        <v/>
      </c>
      <c r="F10" s="13">
        <f>IF(OR('Government vaccine expenditure'!G10="",'Total vaccine expenditure'!G10=""),"",'Government vaccine expenditure'!G10/'Total vaccine expenditure'!G10)</f>
        <v>1.000000000687234</v>
      </c>
      <c r="G10" s="13">
        <f>IF(OR('Government vaccine expenditure'!H10="",'Total vaccine expenditure'!H10=""),"",'Government vaccine expenditure'!H10/'Total vaccine expenditure'!H10)</f>
        <v>0.99999999913308413</v>
      </c>
      <c r="H10" s="13">
        <f>IF(OR('Government vaccine expenditure'!I10="",'Total vaccine expenditure'!I10=""),"",'Government vaccine expenditure'!I10/'Total vaccine expenditure'!I10)</f>
        <v>1</v>
      </c>
      <c r="I10" s="13">
        <f>IF(OR('Government vaccine expenditure'!J10="",'Total vaccine expenditure'!J10=""),"",'Government vaccine expenditure'!J10/'Total vaccine expenditure'!J10)</f>
        <v>1</v>
      </c>
      <c r="J10" s="13">
        <f>IF(OR('Government vaccine expenditure'!K10="",'Total vaccine expenditure'!K10=""),"",'Government vaccine expenditure'!K10/'Total vaccine expenditure'!K10)</f>
        <v>1</v>
      </c>
      <c r="K10" s="13">
        <f>IF(OR('Government vaccine expenditure'!L10="",'Total vaccine expenditure'!L10=""),"",'Government vaccine expenditure'!L10/'Total vaccine expenditure'!L10)</f>
        <v>1</v>
      </c>
      <c r="L10" s="13">
        <f>IF(OR('Government vaccine expenditure'!M10="",'Total vaccine expenditure'!M10=""),"",'Government vaccine expenditure'!M10/'Total vaccine expenditure'!M10)</f>
        <v>1</v>
      </c>
      <c r="M10" s="13">
        <f>IF(OR('Government vaccine expenditure'!N10="",'Total vaccine expenditure'!N10=""),"",'Government vaccine expenditure'!N10/'Total vaccine expenditure'!N10)</f>
        <v>1</v>
      </c>
      <c r="N10" s="13">
        <f>IF(OR('Government vaccine expenditure'!O10="",'Total vaccine expenditure'!O10=""),"",'Government vaccine expenditure'!O10/'Total vaccine expenditure'!O10)</f>
        <v>1</v>
      </c>
      <c r="O10" s="13">
        <f>IF(OR('Government vaccine expenditure'!P10="",'Total vaccine expenditure'!P10=""),"",'Government vaccine expenditure'!P10/'Total vaccine expenditure'!P10)</f>
        <v>1</v>
      </c>
      <c r="P10" s="13">
        <f>IF(OR('Government vaccine expenditure'!Q10="",'Total vaccine expenditure'!Q10=""),"",'Government vaccine expenditure'!Q10/'Total vaccine expenditure'!Q10)</f>
        <v>1</v>
      </c>
      <c r="Q10" s="13">
        <f>IF(OR('Government vaccine expenditure'!R10="",'Total vaccine expenditure'!R10=""),"",'Government vaccine expenditure'!R10/'Total vaccine expenditure'!R10)</f>
        <v>1</v>
      </c>
      <c r="R10" s="13">
        <f>IF(OR('Government vaccine expenditure'!S10="",'Total vaccine expenditure'!S10=""),"",'Government vaccine expenditure'!S10/'Total vaccine expenditure'!S10)</f>
        <v>1</v>
      </c>
      <c r="S10" s="13" t="str">
        <f>IF(OR('Government vaccine expenditure'!T10="",'Total vaccine expenditure'!T10=""),"",'Government vaccine expenditure'!T10/'Total vaccine expenditure'!T10)</f>
        <v/>
      </c>
      <c r="T10" s="13" t="str">
        <f>IF(OR('Government vaccine expenditure'!U10="",'Total vaccine expenditure'!U10=""),"",'Government vaccine expenditure'!U10/'Total vaccine expenditure'!U10)</f>
        <v/>
      </c>
      <c r="U10" s="13">
        <f>IF(OR('Government vaccine expenditure'!V10="",'Total vaccine expenditure'!V10=""),"",'Government vaccine expenditure'!V10/'Total vaccine expenditure'!V10)</f>
        <v>1</v>
      </c>
      <c r="V10" s="13">
        <f>IF(OR('Government vaccine expenditure'!W10="",'Total vaccine expenditure'!W10=""),"",'Government vaccine expenditure'!W10/'Total vaccine expenditure'!W10)</f>
        <v>0.99999999835821041</v>
      </c>
      <c r="W10" s="13">
        <f>IF(OR('Government vaccine expenditure'!X10="",'Total vaccine expenditure'!X10=""),"",'Government vaccine expenditure'!X10/'Total vaccine expenditure'!X10)</f>
        <v>1</v>
      </c>
      <c r="X10" s="12"/>
      <c r="Y10" s="9"/>
    </row>
    <row r="11" spans="1:25" x14ac:dyDescent="0.3">
      <c r="A11" s="2" t="s">
        <v>9</v>
      </c>
      <c r="B11" s="10" t="s">
        <v>192</v>
      </c>
      <c r="C11" s="10" t="s">
        <v>417</v>
      </c>
      <c r="D11" s="10" t="s">
        <v>374</v>
      </c>
      <c r="E11" s="13">
        <f>IF(OR('Government vaccine expenditure'!F11="",'Total vaccine expenditure'!F11=""),"",'Government vaccine expenditure'!F11/'Total vaccine expenditure'!F11)</f>
        <v>0.8799999812177024</v>
      </c>
      <c r="F11" s="13">
        <f>IF(OR('Government vaccine expenditure'!G11="",'Total vaccine expenditure'!G11=""),"",'Government vaccine expenditure'!G11/'Total vaccine expenditure'!G11)</f>
        <v>0.87999997745127423</v>
      </c>
      <c r="G11" s="13">
        <f>IF(OR('Government vaccine expenditure'!H11="",'Total vaccine expenditure'!H11=""),"",'Government vaccine expenditure'!H11/'Total vaccine expenditure'!H11)</f>
        <v>0.82999997987913998</v>
      </c>
      <c r="H11" s="13">
        <f>IF(OR('Government vaccine expenditure'!I11="",'Total vaccine expenditure'!I11=""),"",'Government vaccine expenditure'!I11/'Total vaccine expenditure'!I11)</f>
        <v>0.82999997854321017</v>
      </c>
      <c r="I11" s="13" t="str">
        <f>IF(OR('Government vaccine expenditure'!J11="",'Total vaccine expenditure'!J11=""),"",'Government vaccine expenditure'!J11/'Total vaccine expenditure'!J11)</f>
        <v/>
      </c>
      <c r="J11" s="13" t="str">
        <f>IF(OR('Government vaccine expenditure'!K11="",'Total vaccine expenditure'!K11=""),"",'Government vaccine expenditure'!K11/'Total vaccine expenditure'!K11)</f>
        <v/>
      </c>
      <c r="K11" s="13" t="str">
        <f>IF(OR('Government vaccine expenditure'!L11="",'Total vaccine expenditure'!L11=""),"",'Government vaccine expenditure'!L11/'Total vaccine expenditure'!L11)</f>
        <v/>
      </c>
      <c r="L11" s="13" t="str">
        <f>IF(OR('Government vaccine expenditure'!M11="",'Total vaccine expenditure'!M11=""),"",'Government vaccine expenditure'!M11/'Total vaccine expenditure'!M11)</f>
        <v/>
      </c>
      <c r="M11" s="13" t="str">
        <f>IF(OR('Government vaccine expenditure'!N11="",'Total vaccine expenditure'!N11=""),"",'Government vaccine expenditure'!N11/'Total vaccine expenditure'!N11)</f>
        <v/>
      </c>
      <c r="N11" s="13" t="str">
        <f>IF(OR('Government vaccine expenditure'!O11="",'Total vaccine expenditure'!O11=""),"",'Government vaccine expenditure'!O11/'Total vaccine expenditure'!O11)</f>
        <v/>
      </c>
      <c r="O11" s="13" t="str">
        <f>IF(OR('Government vaccine expenditure'!P11="",'Total vaccine expenditure'!P11=""),"",'Government vaccine expenditure'!P11/'Total vaccine expenditure'!P11)</f>
        <v/>
      </c>
      <c r="P11" s="13" t="str">
        <f>IF(OR('Government vaccine expenditure'!Q11="",'Total vaccine expenditure'!Q11=""),"",'Government vaccine expenditure'!Q11/'Total vaccine expenditure'!Q11)</f>
        <v/>
      </c>
      <c r="Q11" s="13">
        <f>IF(OR('Government vaccine expenditure'!R11="",'Total vaccine expenditure'!R11=""),"",'Government vaccine expenditure'!R11/'Total vaccine expenditure'!R11)</f>
        <v>1</v>
      </c>
      <c r="R11" s="13">
        <f>IF(OR('Government vaccine expenditure'!S11="",'Total vaccine expenditure'!S11=""),"",'Government vaccine expenditure'!S11/'Total vaccine expenditure'!S11)</f>
        <v>1</v>
      </c>
      <c r="S11" s="13">
        <f>IF(OR('Government vaccine expenditure'!T11="",'Total vaccine expenditure'!T11=""),"",'Government vaccine expenditure'!T11/'Total vaccine expenditure'!T11)</f>
        <v>1</v>
      </c>
      <c r="T11" s="13">
        <f>IF(OR('Government vaccine expenditure'!U11="",'Total vaccine expenditure'!U11=""),"",'Government vaccine expenditure'!U11/'Total vaccine expenditure'!U11)</f>
        <v>1</v>
      </c>
      <c r="U11" s="13">
        <f>IF(OR('Government vaccine expenditure'!V11="",'Total vaccine expenditure'!V11=""),"",'Government vaccine expenditure'!V11/'Total vaccine expenditure'!V11)</f>
        <v>1</v>
      </c>
      <c r="V11" s="13" t="str">
        <f>IF(OR('Government vaccine expenditure'!W11="",'Total vaccine expenditure'!W11=""),"",'Government vaccine expenditure'!W11/'Total vaccine expenditure'!W11)</f>
        <v/>
      </c>
      <c r="W11" s="13" t="str">
        <f>IF(OR('Government vaccine expenditure'!X11="",'Total vaccine expenditure'!X11=""),"",'Government vaccine expenditure'!X11/'Total vaccine expenditure'!X11)</f>
        <v/>
      </c>
      <c r="X11" s="12"/>
      <c r="Y11" s="9"/>
    </row>
    <row r="12" spans="1:25" x14ac:dyDescent="0.3">
      <c r="A12" s="2" t="s">
        <v>10</v>
      </c>
      <c r="B12" s="10" t="s">
        <v>193</v>
      </c>
      <c r="C12" s="10" t="s">
        <v>417</v>
      </c>
      <c r="D12" s="10" t="s">
        <v>376</v>
      </c>
      <c r="E12" s="13">
        <f>IF(OR('Government vaccine expenditure'!F12="",'Total vaccine expenditure'!F12=""),"",'Government vaccine expenditure'!F12/'Total vaccine expenditure'!F12)</f>
        <v>0.69999999970999971</v>
      </c>
      <c r="F12" s="13">
        <f>IF(OR('Government vaccine expenditure'!G12="",'Total vaccine expenditure'!G12=""),"",'Government vaccine expenditure'!G12/'Total vaccine expenditure'!G12)</f>
        <v>0.71999993563312881</v>
      </c>
      <c r="G12" s="13">
        <f>IF(OR('Government vaccine expenditure'!H12="",'Total vaccine expenditure'!H12=""),"",'Government vaccine expenditure'!H12/'Total vaccine expenditure'!H12)</f>
        <v>0.74000006788956429</v>
      </c>
      <c r="H12" s="13">
        <f>IF(OR('Government vaccine expenditure'!I12="",'Total vaccine expenditure'!I12=""),"",'Government vaccine expenditure'!I12/'Total vaccine expenditure'!I12)</f>
        <v>0.99999995295341959</v>
      </c>
      <c r="I12" s="13">
        <f>IF(OR('Government vaccine expenditure'!J12="",'Total vaccine expenditure'!J12=""),"",'Government vaccine expenditure'!J12/'Total vaccine expenditure'!J12)</f>
        <v>0.76871094739991286</v>
      </c>
      <c r="J12" s="13">
        <f>IF(OR('Government vaccine expenditure'!K12="",'Total vaccine expenditure'!K12=""),"",'Government vaccine expenditure'!K12/'Total vaccine expenditure'!K12)</f>
        <v>0.78000007318313713</v>
      </c>
      <c r="K12" s="13">
        <f>IF(OR('Government vaccine expenditure'!L12="",'Total vaccine expenditure'!L12=""),"",'Government vaccine expenditure'!L12/'Total vaccine expenditure'!L12)</f>
        <v>0.90000009427801586</v>
      </c>
      <c r="L12" s="13">
        <f>IF(OR('Government vaccine expenditure'!M12="",'Total vaccine expenditure'!M12=""),"",'Government vaccine expenditure'!M12/'Total vaccine expenditure'!M12)</f>
        <v>0.86683915937743516</v>
      </c>
      <c r="M12" s="13">
        <f>IF(OR('Government vaccine expenditure'!N12="",'Total vaccine expenditure'!N12=""),"",'Government vaccine expenditure'!N12/'Total vaccine expenditure'!N12)</f>
        <v>0.43398438216745927</v>
      </c>
      <c r="N12" s="13">
        <f>IF(OR('Government vaccine expenditure'!O12="",'Total vaccine expenditure'!O12=""),"",'Government vaccine expenditure'!O12/'Total vaccine expenditure'!O12)</f>
        <v>0.70455892114208485</v>
      </c>
      <c r="O12" s="13">
        <f>IF(OR('Government vaccine expenditure'!P12="",'Total vaccine expenditure'!P12=""),"",'Government vaccine expenditure'!P12/'Total vaccine expenditure'!P12)</f>
        <v>0.95591832300369961</v>
      </c>
      <c r="P12" s="13">
        <f>IF(OR('Government vaccine expenditure'!Q12="",'Total vaccine expenditure'!Q12=""),"",'Government vaccine expenditure'!Q12/'Total vaccine expenditure'!Q12)</f>
        <v>0.77535156262700511</v>
      </c>
      <c r="Q12" s="13">
        <f>IF(OR('Government vaccine expenditure'!R12="",'Total vaccine expenditure'!R12=""),"",'Government vaccine expenditure'!R12/'Total vaccine expenditure'!R12)</f>
        <v>0.84210201736000656</v>
      </c>
      <c r="R12" s="13">
        <f>IF(OR('Government vaccine expenditure'!S12="",'Total vaccine expenditure'!S12=""),"",'Government vaccine expenditure'!S12/'Total vaccine expenditure'!S12)</f>
        <v>1</v>
      </c>
      <c r="S12" s="13">
        <f>IF(OR('Government vaccine expenditure'!T12="",'Total vaccine expenditure'!T12=""),"",'Government vaccine expenditure'!T12/'Total vaccine expenditure'!T12)</f>
        <v>0.78695285780891178</v>
      </c>
      <c r="T12" s="13">
        <f>IF(OR('Government vaccine expenditure'!U12="",'Total vaccine expenditure'!U12=""),"",'Government vaccine expenditure'!U12/'Total vaccine expenditure'!U12)</f>
        <v>0.70305739324489391</v>
      </c>
      <c r="U12" s="13">
        <f>IF(OR('Government vaccine expenditure'!V12="",'Total vaccine expenditure'!V12=""),"",'Government vaccine expenditure'!V12/'Total vaccine expenditure'!V12)</f>
        <v>0.44566273907893722</v>
      </c>
      <c r="V12" s="13">
        <f>IF(OR('Government vaccine expenditure'!W12="",'Total vaccine expenditure'!W12=""),"",'Government vaccine expenditure'!W12/'Total vaccine expenditure'!W12)</f>
        <v>0.97037871720810021</v>
      </c>
      <c r="W12" s="13">
        <f>IF(OR('Government vaccine expenditure'!X12="",'Total vaccine expenditure'!X12=""),"",'Government vaccine expenditure'!X12/'Total vaccine expenditure'!X12)</f>
        <v>1</v>
      </c>
      <c r="X12" s="12"/>
      <c r="Y12" s="6"/>
    </row>
    <row r="13" spans="1:25" x14ac:dyDescent="0.3">
      <c r="A13" s="2" t="s">
        <v>395</v>
      </c>
      <c r="B13" s="10" t="s">
        <v>178</v>
      </c>
      <c r="C13" s="10" t="s">
        <v>419</v>
      </c>
      <c r="D13" s="10" t="s">
        <v>374</v>
      </c>
      <c r="E13" s="13">
        <f>IF(OR('Government vaccine expenditure'!F13="",'Total vaccine expenditure'!F13=""),"",'Government vaccine expenditure'!F13/'Total vaccine expenditure'!F13)</f>
        <v>1</v>
      </c>
      <c r="F13" s="13">
        <f>IF(OR('Government vaccine expenditure'!G13="",'Total vaccine expenditure'!G13=""),"",'Government vaccine expenditure'!G13/'Total vaccine expenditure'!G13)</f>
        <v>1</v>
      </c>
      <c r="G13" s="13">
        <f>IF(OR('Government vaccine expenditure'!H13="",'Total vaccine expenditure'!H13=""),"",'Government vaccine expenditure'!H13/'Total vaccine expenditure'!H13)</f>
        <v>0.9999983431391879</v>
      </c>
      <c r="H13" s="13">
        <f>IF(OR('Government vaccine expenditure'!I13="",'Total vaccine expenditure'!I13=""),"",'Government vaccine expenditure'!I13/'Total vaccine expenditure'!I13)</f>
        <v>1</v>
      </c>
      <c r="I13" s="13">
        <f>IF(OR('Government vaccine expenditure'!J13="",'Total vaccine expenditure'!J13=""),"",'Government vaccine expenditure'!J13/'Total vaccine expenditure'!J13)</f>
        <v>1</v>
      </c>
      <c r="J13" s="13">
        <f>IF(OR('Government vaccine expenditure'!K13="",'Total vaccine expenditure'!K13=""),"",'Government vaccine expenditure'!K13/'Total vaccine expenditure'!K13)</f>
        <v>1</v>
      </c>
      <c r="K13" s="13">
        <f>IF(OR('Government vaccine expenditure'!L13="",'Total vaccine expenditure'!L13=""),"",'Government vaccine expenditure'!L13/'Total vaccine expenditure'!L13)</f>
        <v>1</v>
      </c>
      <c r="L13" s="13">
        <f>IF(OR('Government vaccine expenditure'!M13="",'Total vaccine expenditure'!M13=""),"",'Government vaccine expenditure'!M13/'Total vaccine expenditure'!M13)</f>
        <v>1</v>
      </c>
      <c r="M13" s="13">
        <f>IF(OR('Government vaccine expenditure'!N13="",'Total vaccine expenditure'!N13=""),"",'Government vaccine expenditure'!N13/'Total vaccine expenditure'!N13)</f>
        <v>1</v>
      </c>
      <c r="N13" s="13">
        <f>IF(OR('Government vaccine expenditure'!O13="",'Total vaccine expenditure'!O13=""),"",'Government vaccine expenditure'!O13/'Total vaccine expenditure'!O13)</f>
        <v>1</v>
      </c>
      <c r="O13" s="13">
        <f>IF(OR('Government vaccine expenditure'!P13="",'Total vaccine expenditure'!P13=""),"",'Government vaccine expenditure'!P13/'Total vaccine expenditure'!P13)</f>
        <v>1</v>
      </c>
      <c r="P13" s="13">
        <f>IF(OR('Government vaccine expenditure'!Q13="",'Total vaccine expenditure'!Q13=""),"",'Government vaccine expenditure'!Q13/'Total vaccine expenditure'!Q13)</f>
        <v>1</v>
      </c>
      <c r="Q13" s="13">
        <f>IF(OR('Government vaccine expenditure'!R13="",'Total vaccine expenditure'!R13=""),"",'Government vaccine expenditure'!R13/'Total vaccine expenditure'!R13)</f>
        <v>1</v>
      </c>
      <c r="R13" s="13">
        <f>IF(OR('Government vaccine expenditure'!S13="",'Total vaccine expenditure'!S13=""),"",'Government vaccine expenditure'!S13/'Total vaccine expenditure'!S13)</f>
        <v>1</v>
      </c>
      <c r="S13" s="13" t="str">
        <f>IF(OR('Government vaccine expenditure'!T13="",'Total vaccine expenditure'!T13=""),"",'Government vaccine expenditure'!T13/'Total vaccine expenditure'!T13)</f>
        <v/>
      </c>
      <c r="T13" s="13" t="str">
        <f>IF(OR('Government vaccine expenditure'!U13="",'Total vaccine expenditure'!U13=""),"",'Government vaccine expenditure'!U13/'Total vaccine expenditure'!U13)</f>
        <v/>
      </c>
      <c r="U13" s="13" t="str">
        <f>IF(OR('Government vaccine expenditure'!V13="",'Total vaccine expenditure'!V13=""),"",'Government vaccine expenditure'!V13/'Total vaccine expenditure'!V13)</f>
        <v/>
      </c>
      <c r="V13" s="13" t="str">
        <f>IF(OR('Government vaccine expenditure'!W13="",'Total vaccine expenditure'!W13=""),"",'Government vaccine expenditure'!W13/'Total vaccine expenditure'!W13)</f>
        <v/>
      </c>
      <c r="W13" s="13" t="str">
        <f>IF(OR('Government vaccine expenditure'!X13="",'Total vaccine expenditure'!X13=""),"",'Government vaccine expenditure'!X13/'Total vaccine expenditure'!X13)</f>
        <v/>
      </c>
      <c r="X13" s="12"/>
      <c r="Y13" s="9"/>
    </row>
    <row r="14" spans="1:25" x14ac:dyDescent="0.3">
      <c r="A14" s="2" t="s">
        <v>11</v>
      </c>
      <c r="B14" s="10" t="s">
        <v>194</v>
      </c>
      <c r="C14" s="10" t="s">
        <v>416</v>
      </c>
      <c r="D14" s="10" t="s">
        <v>374</v>
      </c>
      <c r="E14" s="13" t="str">
        <f>IF(OR('Government vaccine expenditure'!F14="",'Total vaccine expenditure'!F14=""),"",'Government vaccine expenditure'!F14/'Total vaccine expenditure'!F14)</f>
        <v/>
      </c>
      <c r="F14" s="13" t="str">
        <f>IF(OR('Government vaccine expenditure'!G14="",'Total vaccine expenditure'!G14=""),"",'Government vaccine expenditure'!G14/'Total vaccine expenditure'!G14)</f>
        <v/>
      </c>
      <c r="G14" s="13" t="str">
        <f>IF(OR('Government vaccine expenditure'!H14="",'Total vaccine expenditure'!H14=""),"",'Government vaccine expenditure'!H14/'Total vaccine expenditure'!H14)</f>
        <v/>
      </c>
      <c r="H14" s="13" t="str">
        <f>IF(OR('Government vaccine expenditure'!I14="",'Total vaccine expenditure'!I14=""),"",'Government vaccine expenditure'!I14/'Total vaccine expenditure'!I14)</f>
        <v/>
      </c>
      <c r="I14" s="13">
        <f>IF(OR('Government vaccine expenditure'!J14="",'Total vaccine expenditure'!J14=""),"",'Government vaccine expenditure'!J14/'Total vaccine expenditure'!J14)</f>
        <v>1</v>
      </c>
      <c r="J14" s="13">
        <f>IF(OR('Government vaccine expenditure'!K14="",'Total vaccine expenditure'!K14=""),"",'Government vaccine expenditure'!K14/'Total vaccine expenditure'!K14)</f>
        <v>1</v>
      </c>
      <c r="K14" s="13">
        <f>IF(OR('Government vaccine expenditure'!L14="",'Total vaccine expenditure'!L14=""),"",'Government vaccine expenditure'!L14/'Total vaccine expenditure'!L14)</f>
        <v>1</v>
      </c>
      <c r="L14" s="13">
        <f>IF(OR('Government vaccine expenditure'!M14="",'Total vaccine expenditure'!M14=""),"",'Government vaccine expenditure'!M14/'Total vaccine expenditure'!M14)</f>
        <v>1</v>
      </c>
      <c r="M14" s="13">
        <f>IF(OR('Government vaccine expenditure'!N14="",'Total vaccine expenditure'!N14=""),"",'Government vaccine expenditure'!N14/'Total vaccine expenditure'!N14)</f>
        <v>1</v>
      </c>
      <c r="N14" s="13">
        <f>IF(OR('Government vaccine expenditure'!O14="",'Total vaccine expenditure'!O14=""),"",'Government vaccine expenditure'!O14/'Total vaccine expenditure'!O14)</f>
        <v>1</v>
      </c>
      <c r="O14" s="13">
        <f>IF(OR('Government vaccine expenditure'!P14="",'Total vaccine expenditure'!P14=""),"",'Government vaccine expenditure'!P14/'Total vaccine expenditure'!P14)</f>
        <v>0.87873570845277227</v>
      </c>
      <c r="P14" s="13">
        <f>IF(OR('Government vaccine expenditure'!Q14="",'Total vaccine expenditure'!Q14=""),"",'Government vaccine expenditure'!Q14/'Total vaccine expenditure'!Q14)</f>
        <v>0.91591412175139642</v>
      </c>
      <c r="Q14" s="13">
        <f>IF(OR('Government vaccine expenditure'!R14="",'Total vaccine expenditure'!R14=""),"",'Government vaccine expenditure'!R14/'Total vaccine expenditure'!R14)</f>
        <v>0.87978524543796077</v>
      </c>
      <c r="R14" s="13">
        <f>IF(OR('Government vaccine expenditure'!S14="",'Total vaccine expenditure'!S14=""),"",'Government vaccine expenditure'!S14/'Total vaccine expenditure'!S14)</f>
        <v>0.83884354067313016</v>
      </c>
      <c r="S14" s="13">
        <f>IF(OR('Government vaccine expenditure'!T14="",'Total vaccine expenditure'!T14=""),"",'Government vaccine expenditure'!T14/'Total vaccine expenditure'!T14)</f>
        <v>0.88602116437746103</v>
      </c>
      <c r="T14" s="13">
        <f>IF(OR('Government vaccine expenditure'!U14="",'Total vaccine expenditure'!U14=""),"",'Government vaccine expenditure'!U14/'Total vaccine expenditure'!U14)</f>
        <v>0.88602120664558082</v>
      </c>
      <c r="U14" s="13">
        <f>IF(OR('Government vaccine expenditure'!V14="",'Total vaccine expenditure'!V14=""),"",'Government vaccine expenditure'!V14/'Total vaccine expenditure'!V14)</f>
        <v>0.85469596291722194</v>
      </c>
      <c r="V14" s="13">
        <f>IF(OR('Government vaccine expenditure'!W14="",'Total vaccine expenditure'!W14=""),"",'Government vaccine expenditure'!W14/'Total vaccine expenditure'!W14)</f>
        <v>0.87626007854612997</v>
      </c>
      <c r="W14" s="13">
        <f>IF(OR('Government vaccine expenditure'!X14="",'Total vaccine expenditure'!X14=""),"",'Government vaccine expenditure'!X14/'Total vaccine expenditure'!X14)</f>
        <v>1</v>
      </c>
      <c r="X14" s="12"/>
      <c r="Y14" s="9"/>
    </row>
    <row r="15" spans="1:25" x14ac:dyDescent="0.3">
      <c r="A15" s="2" t="s">
        <v>12</v>
      </c>
      <c r="B15" s="10" t="s">
        <v>195</v>
      </c>
      <c r="C15" s="10" t="s">
        <v>421</v>
      </c>
      <c r="D15" s="10" t="s">
        <v>377</v>
      </c>
      <c r="E15" s="13">
        <f>IF(OR('Government vaccine expenditure'!F15="",'Total vaccine expenditure'!F15=""),"",'Government vaccine expenditure'!F15/'Total vaccine expenditure'!F15)</f>
        <v>0.62700000018599555</v>
      </c>
      <c r="F15" s="13">
        <f>IF(OR('Government vaccine expenditure'!G15="",'Total vaccine expenditure'!G15=""),"",'Government vaccine expenditure'!G15/'Total vaccine expenditure'!G15)</f>
        <v>0.60000000009343557</v>
      </c>
      <c r="G15" s="13">
        <f>IF(OR('Government vaccine expenditure'!H15="",'Total vaccine expenditure'!H15=""),"",'Government vaccine expenditure'!H15/'Total vaccine expenditure'!H15)</f>
        <v>0.84700000003973974</v>
      </c>
      <c r="H15" s="13">
        <f>IF(OR('Government vaccine expenditure'!I15="",'Total vaccine expenditure'!I15=""),"",'Government vaccine expenditure'!I15/'Total vaccine expenditure'!I15)</f>
        <v>0.299999999980893</v>
      </c>
      <c r="I15" s="13">
        <f>IF(OR('Government vaccine expenditure'!J15="",'Total vaccine expenditure'!J15=""),"",'Government vaccine expenditure'!J15/'Total vaccine expenditure'!J15)</f>
        <v>0.29099159332449215</v>
      </c>
      <c r="J15" s="13">
        <f>IF(OR('Government vaccine expenditure'!K15="",'Total vaccine expenditure'!K15=""),"",'Government vaccine expenditure'!K15/'Total vaccine expenditure'!K15)</f>
        <v>0.30349170934001463</v>
      </c>
      <c r="K15" s="13">
        <f>IF(OR('Government vaccine expenditure'!L15="",'Total vaccine expenditure'!L15=""),"",'Government vaccine expenditure'!L15/'Total vaccine expenditure'!L15)</f>
        <v>0.36802565067476156</v>
      </c>
      <c r="L15" s="13">
        <f>IF(OR('Government vaccine expenditure'!M15="",'Total vaccine expenditure'!M15=""),"",'Government vaccine expenditure'!M15/'Total vaccine expenditure'!M15)</f>
        <v>0.2977953123366846</v>
      </c>
      <c r="M15" s="13">
        <f>IF(OR('Government vaccine expenditure'!N15="",'Total vaccine expenditure'!N15=""),"",'Government vaccine expenditure'!N15/'Total vaccine expenditure'!N15)</f>
        <v>0.5589334312766816</v>
      </c>
      <c r="N15" s="13">
        <f>IF(OR('Government vaccine expenditure'!O15="",'Total vaccine expenditure'!O15=""),"",'Government vaccine expenditure'!O15/'Total vaccine expenditure'!O15)</f>
        <v>0.27303177198880169</v>
      </c>
      <c r="O15" s="13">
        <f>IF(OR('Government vaccine expenditure'!P15="",'Total vaccine expenditure'!P15=""),"",'Government vaccine expenditure'!P15/'Total vaccine expenditure'!P15)</f>
        <v>0.27023045264030982</v>
      </c>
      <c r="P15" s="13">
        <f>IF(OR('Government vaccine expenditure'!Q15="",'Total vaccine expenditure'!Q15=""),"",'Government vaccine expenditure'!Q15/'Total vaccine expenditure'!Q15)</f>
        <v>0.24999732379871967</v>
      </c>
      <c r="Q15" s="13">
        <f>IF(OR('Government vaccine expenditure'!R15="",'Total vaccine expenditure'!R15=""),"",'Government vaccine expenditure'!R15/'Total vaccine expenditure'!R15)</f>
        <v>0.32091547361517586</v>
      </c>
      <c r="R15" s="13">
        <f>IF(OR('Government vaccine expenditure'!S15="",'Total vaccine expenditure'!S15=""),"",'Government vaccine expenditure'!S15/'Total vaccine expenditure'!S15)</f>
        <v>0.37931307398770125</v>
      </c>
      <c r="S15" s="13">
        <f>IF(OR('Government vaccine expenditure'!T15="",'Total vaccine expenditure'!T15=""),"",'Government vaccine expenditure'!T15/'Total vaccine expenditure'!T15)</f>
        <v>0.39123868742038392</v>
      </c>
      <c r="T15" s="13">
        <f>IF(OR('Government vaccine expenditure'!U15="",'Total vaccine expenditure'!U15=""),"",'Government vaccine expenditure'!U15/'Total vaccine expenditure'!U15)</f>
        <v>0.41936597674054493</v>
      </c>
      <c r="U15" s="13">
        <f>IF(OR('Government vaccine expenditure'!V15="",'Total vaccine expenditure'!V15=""),"",'Government vaccine expenditure'!V15/'Total vaccine expenditure'!V15)</f>
        <v>0.38842412785182756</v>
      </c>
      <c r="V15" s="13">
        <f>IF(OR('Government vaccine expenditure'!W15="",'Total vaccine expenditure'!W15=""),"",'Government vaccine expenditure'!W15/'Total vaccine expenditure'!W15)</f>
        <v>0.17455223948379037</v>
      </c>
      <c r="W15" s="13">
        <f>IF(OR('Government vaccine expenditure'!X15="",'Total vaccine expenditure'!X15=""),"",'Government vaccine expenditure'!X15/'Total vaccine expenditure'!X15)</f>
        <v>0.48920441893039729</v>
      </c>
      <c r="X15" s="12"/>
      <c r="Y15" s="6"/>
    </row>
    <row r="16" spans="1:25" x14ac:dyDescent="0.3">
      <c r="A16" s="2" t="s">
        <v>13</v>
      </c>
      <c r="B16" s="10" t="s">
        <v>196</v>
      </c>
      <c r="C16" s="10" t="s">
        <v>419</v>
      </c>
      <c r="D16" s="10" t="s">
        <v>374</v>
      </c>
      <c r="E16" s="13">
        <f>IF(OR('Government vaccine expenditure'!F16="",'Total vaccine expenditure'!F16=""),"",'Government vaccine expenditure'!F16/'Total vaccine expenditure'!F16)</f>
        <v>1</v>
      </c>
      <c r="F16" s="13">
        <f>IF(OR('Government vaccine expenditure'!G16="",'Total vaccine expenditure'!G16=""),"",'Government vaccine expenditure'!G16/'Total vaccine expenditure'!G16)</f>
        <v>1</v>
      </c>
      <c r="G16" s="13">
        <f>IF(OR('Government vaccine expenditure'!H16="",'Total vaccine expenditure'!H16=""),"",'Government vaccine expenditure'!H16/'Total vaccine expenditure'!H16)</f>
        <v>1</v>
      </c>
      <c r="H16" s="13">
        <f>IF(OR('Government vaccine expenditure'!I16="",'Total vaccine expenditure'!I16=""),"",'Government vaccine expenditure'!I16/'Total vaccine expenditure'!I16)</f>
        <v>1</v>
      </c>
      <c r="I16" s="13">
        <f>IF(OR('Government vaccine expenditure'!J16="",'Total vaccine expenditure'!J16=""),"",'Government vaccine expenditure'!J16/'Total vaccine expenditure'!J16)</f>
        <v>1</v>
      </c>
      <c r="J16" s="13">
        <f>IF(OR('Government vaccine expenditure'!K16="",'Total vaccine expenditure'!K16=""),"",'Government vaccine expenditure'!K16/'Total vaccine expenditure'!K16)</f>
        <v>0.98039215686274506</v>
      </c>
      <c r="K16" s="13" t="str">
        <f>IF(OR('Government vaccine expenditure'!L16="",'Total vaccine expenditure'!L16=""),"",'Government vaccine expenditure'!L16/'Total vaccine expenditure'!L16)</f>
        <v/>
      </c>
      <c r="L16" s="13" t="str">
        <f>IF(OR('Government vaccine expenditure'!M16="",'Total vaccine expenditure'!M16=""),"",'Government vaccine expenditure'!M16/'Total vaccine expenditure'!M16)</f>
        <v/>
      </c>
      <c r="M16" s="13">
        <f>IF(OR('Government vaccine expenditure'!N16="",'Total vaccine expenditure'!N16=""),"",'Government vaccine expenditure'!N16/'Total vaccine expenditure'!N16)</f>
        <v>1</v>
      </c>
      <c r="N16" s="13">
        <f>IF(OR('Government vaccine expenditure'!O16="",'Total vaccine expenditure'!O16=""),"",'Government vaccine expenditure'!O16/'Total vaccine expenditure'!O16)</f>
        <v>1</v>
      </c>
      <c r="O16" s="13">
        <f>IF(OR('Government vaccine expenditure'!P16="",'Total vaccine expenditure'!P16=""),"",'Government vaccine expenditure'!P16/'Total vaccine expenditure'!P16)</f>
        <v>1</v>
      </c>
      <c r="P16" s="13">
        <f>IF(OR('Government vaccine expenditure'!Q16="",'Total vaccine expenditure'!Q16=""),"",'Government vaccine expenditure'!Q16/'Total vaccine expenditure'!Q16)</f>
        <v>1</v>
      </c>
      <c r="Q16" s="13">
        <f>IF(OR('Government vaccine expenditure'!R16="",'Total vaccine expenditure'!R16=""),"",'Government vaccine expenditure'!R16/'Total vaccine expenditure'!R16)</f>
        <v>1</v>
      </c>
      <c r="R16" s="13">
        <f>IF(OR('Government vaccine expenditure'!S16="",'Total vaccine expenditure'!S16=""),"",'Government vaccine expenditure'!S16/'Total vaccine expenditure'!S16)</f>
        <v>1</v>
      </c>
      <c r="S16" s="13">
        <f>IF(OR('Government vaccine expenditure'!T16="",'Total vaccine expenditure'!T16=""),"",'Government vaccine expenditure'!T16/'Total vaccine expenditure'!T16)</f>
        <v>1</v>
      </c>
      <c r="T16" s="13">
        <f>IF(OR('Government vaccine expenditure'!U16="",'Total vaccine expenditure'!U16=""),"",'Government vaccine expenditure'!U16/'Total vaccine expenditure'!U16)</f>
        <v>1</v>
      </c>
      <c r="U16" s="13">
        <f>IF(OR('Government vaccine expenditure'!V16="",'Total vaccine expenditure'!V16=""),"",'Government vaccine expenditure'!V16/'Total vaccine expenditure'!V16)</f>
        <v>1</v>
      </c>
      <c r="V16" s="13">
        <f>IF(OR('Government vaccine expenditure'!W16="",'Total vaccine expenditure'!W16=""),"",'Government vaccine expenditure'!W16/'Total vaccine expenditure'!W16)</f>
        <v>1</v>
      </c>
      <c r="W16" s="13">
        <f>IF(OR('Government vaccine expenditure'!X16="",'Total vaccine expenditure'!X16=""),"",'Government vaccine expenditure'!X16/'Total vaccine expenditure'!X16)</f>
        <v>0.85722322381125127</v>
      </c>
      <c r="X16" s="12"/>
      <c r="Y16" s="9"/>
    </row>
    <row r="17" spans="1:25" x14ac:dyDescent="0.3">
      <c r="A17" s="2" t="s">
        <v>14</v>
      </c>
      <c r="B17" s="10" t="s">
        <v>197</v>
      </c>
      <c r="C17" s="10" t="s">
        <v>417</v>
      </c>
      <c r="D17" s="10" t="s">
        <v>374</v>
      </c>
      <c r="E17" s="13">
        <f>IF(OR('Government vaccine expenditure'!F17="",'Total vaccine expenditure'!F17=""),"",'Government vaccine expenditure'!F17/'Total vaccine expenditure'!F17)</f>
        <v>1</v>
      </c>
      <c r="F17" s="13">
        <f>IF(OR('Government vaccine expenditure'!G17="",'Total vaccine expenditure'!G17=""),"",'Government vaccine expenditure'!G17/'Total vaccine expenditure'!G17)</f>
        <v>1.0000000185990408</v>
      </c>
      <c r="G17" s="13">
        <f>IF(OR('Government vaccine expenditure'!H17="",'Total vaccine expenditure'!H17=""),"",'Government vaccine expenditure'!H17/'Total vaccine expenditure'!H17)</f>
        <v>0.749999955713893</v>
      </c>
      <c r="H17" s="13">
        <f>IF(OR('Government vaccine expenditure'!I17="",'Total vaccine expenditure'!I17=""),"",'Government vaccine expenditure'!I17/'Total vaccine expenditure'!I17)</f>
        <v>0.75000001346394995</v>
      </c>
      <c r="I17" s="13">
        <f>IF(OR('Government vaccine expenditure'!J17="",'Total vaccine expenditure'!J17=""),"",'Government vaccine expenditure'!J17/'Total vaccine expenditure'!J17)</f>
        <v>0.96554133333333336</v>
      </c>
      <c r="J17" s="13">
        <f>IF(OR('Government vaccine expenditure'!K17="",'Total vaccine expenditure'!K17=""),"",'Government vaccine expenditure'!K17/'Total vaccine expenditure'!K17)</f>
        <v>0.97212362500000005</v>
      </c>
      <c r="K17" s="13">
        <f>IF(OR('Government vaccine expenditure'!L17="",'Total vaccine expenditure'!L17=""),"",'Government vaccine expenditure'!L17/'Total vaccine expenditure'!L17)</f>
        <v>0.47474640606621726</v>
      </c>
      <c r="L17" s="13">
        <f>IF(OR('Government vaccine expenditure'!M17="",'Total vaccine expenditure'!M17=""),"",'Government vaccine expenditure'!M17/'Total vaccine expenditure'!M17)</f>
        <v>0.64537384615384619</v>
      </c>
      <c r="M17" s="13">
        <f>IF(OR('Government vaccine expenditure'!N17="",'Total vaccine expenditure'!N17=""),"",'Government vaccine expenditure'!N17/'Total vaccine expenditure'!N17)</f>
        <v>0.21344493701006573</v>
      </c>
      <c r="N17" s="13">
        <f>IF(OR('Government vaccine expenditure'!O17="",'Total vaccine expenditure'!O17=""),"",'Government vaccine expenditure'!O17/'Total vaccine expenditure'!O17)</f>
        <v>0.36391234712386084</v>
      </c>
      <c r="O17" s="13">
        <f>IF(OR('Government vaccine expenditure'!P17="",'Total vaccine expenditure'!P17=""),"",'Government vaccine expenditure'!P17/'Total vaccine expenditure'!P17)</f>
        <v>0.58188564771217255</v>
      </c>
      <c r="P17" s="13">
        <f>IF(OR('Government vaccine expenditure'!Q17="",'Total vaccine expenditure'!Q17=""),"",'Government vaccine expenditure'!Q17/'Total vaccine expenditure'!Q17)</f>
        <v>0.53757972598871673</v>
      </c>
      <c r="Q17" s="13">
        <f>IF(OR('Government vaccine expenditure'!R17="",'Total vaccine expenditure'!R17=""),"",'Government vaccine expenditure'!R17/'Total vaccine expenditure'!R17)</f>
        <v>0.44945892555355099</v>
      </c>
      <c r="R17" s="13">
        <f>IF(OR('Government vaccine expenditure'!S17="",'Total vaccine expenditure'!S17=""),"",'Government vaccine expenditure'!S17/'Total vaccine expenditure'!S17)</f>
        <v>0.42826243915134488</v>
      </c>
      <c r="S17" s="13">
        <f>IF(OR('Government vaccine expenditure'!T17="",'Total vaccine expenditure'!T17=""),"",'Government vaccine expenditure'!T17/'Total vaccine expenditure'!T17)</f>
        <v>0.49995264068653666</v>
      </c>
      <c r="T17" s="13">
        <f>IF(OR('Government vaccine expenditure'!U17="",'Total vaccine expenditure'!U17=""),"",'Government vaccine expenditure'!U17/'Total vaccine expenditure'!U17)</f>
        <v>0.53534715996084281</v>
      </c>
      <c r="U17" s="13">
        <f>IF(OR('Government vaccine expenditure'!V17="",'Total vaccine expenditure'!V17=""),"",'Government vaccine expenditure'!V17/'Total vaccine expenditure'!V17)</f>
        <v>0.49693987911878224</v>
      </c>
      <c r="V17" s="13">
        <f>IF(OR('Government vaccine expenditure'!W17="",'Total vaccine expenditure'!W17=""),"",'Government vaccine expenditure'!W17/'Total vaccine expenditure'!W17)</f>
        <v>0.57823825648671334</v>
      </c>
      <c r="W17" s="13">
        <f>IF(OR('Government vaccine expenditure'!X17="",'Total vaccine expenditure'!X17=""),"",'Government vaccine expenditure'!X17/'Total vaccine expenditure'!X17)</f>
        <v>0.60086426458473841</v>
      </c>
      <c r="X17" s="12"/>
      <c r="Y17" s="6"/>
    </row>
    <row r="18" spans="1:25" x14ac:dyDescent="0.3">
      <c r="A18" s="2" t="s">
        <v>15</v>
      </c>
      <c r="B18" s="10" t="s">
        <v>198</v>
      </c>
      <c r="C18" s="10" t="s">
        <v>417</v>
      </c>
      <c r="D18" s="10" t="s">
        <v>374</v>
      </c>
      <c r="E18" s="13" t="str">
        <f>IF(OR('Government vaccine expenditure'!F18="",'Total vaccine expenditure'!F18=""),"",'Government vaccine expenditure'!F18/'Total vaccine expenditure'!F18)</f>
        <v/>
      </c>
      <c r="F18" s="13" t="str">
        <f>IF(OR('Government vaccine expenditure'!G18="",'Total vaccine expenditure'!G18=""),"",'Government vaccine expenditure'!G18/'Total vaccine expenditure'!G18)</f>
        <v/>
      </c>
      <c r="G18" s="13" t="str">
        <f>IF(OR('Government vaccine expenditure'!H18="",'Total vaccine expenditure'!H18=""),"",'Government vaccine expenditure'!H18/'Total vaccine expenditure'!H18)</f>
        <v/>
      </c>
      <c r="H18" s="13" t="str">
        <f>IF(OR('Government vaccine expenditure'!I18="",'Total vaccine expenditure'!I18=""),"",'Government vaccine expenditure'!I18/'Total vaccine expenditure'!I18)</f>
        <v/>
      </c>
      <c r="I18" s="13" t="str">
        <f>IF(OR('Government vaccine expenditure'!J18="",'Total vaccine expenditure'!J18=""),"",'Government vaccine expenditure'!J18/'Total vaccine expenditure'!J18)</f>
        <v/>
      </c>
      <c r="J18" s="13" t="str">
        <f>IF(OR('Government vaccine expenditure'!K18="",'Total vaccine expenditure'!K18=""),"",'Government vaccine expenditure'!K18/'Total vaccine expenditure'!K18)</f>
        <v/>
      </c>
      <c r="K18" s="13" t="str">
        <f>IF(OR('Government vaccine expenditure'!L18="",'Total vaccine expenditure'!L18=""),"",'Government vaccine expenditure'!L18/'Total vaccine expenditure'!L18)</f>
        <v/>
      </c>
      <c r="L18" s="13" t="str">
        <f>IF(OR('Government vaccine expenditure'!M18="",'Total vaccine expenditure'!M18=""),"",'Government vaccine expenditure'!M18/'Total vaccine expenditure'!M18)</f>
        <v/>
      </c>
      <c r="M18" s="13" t="str">
        <f>IF(OR('Government vaccine expenditure'!N18="",'Total vaccine expenditure'!N18=""),"",'Government vaccine expenditure'!N18/'Total vaccine expenditure'!N18)</f>
        <v/>
      </c>
      <c r="N18" s="13" t="str">
        <f>IF(OR('Government vaccine expenditure'!O18="",'Total vaccine expenditure'!O18=""),"",'Government vaccine expenditure'!O18/'Total vaccine expenditure'!O18)</f>
        <v/>
      </c>
      <c r="O18" s="13" t="str">
        <f>IF(OR('Government vaccine expenditure'!P18="",'Total vaccine expenditure'!P18=""),"",'Government vaccine expenditure'!P18/'Total vaccine expenditure'!P18)</f>
        <v/>
      </c>
      <c r="P18" s="13" t="str">
        <f>IF(OR('Government vaccine expenditure'!Q18="",'Total vaccine expenditure'!Q18=""),"",'Government vaccine expenditure'!Q18/'Total vaccine expenditure'!Q18)</f>
        <v/>
      </c>
      <c r="Q18" s="13" t="str">
        <f>IF(OR('Government vaccine expenditure'!R18="",'Total vaccine expenditure'!R18=""),"",'Government vaccine expenditure'!R18/'Total vaccine expenditure'!R18)</f>
        <v/>
      </c>
      <c r="R18" s="13" t="str">
        <f>IF(OR('Government vaccine expenditure'!S18="",'Total vaccine expenditure'!S18=""),"",'Government vaccine expenditure'!S18/'Total vaccine expenditure'!S18)</f>
        <v/>
      </c>
      <c r="S18" s="13" t="str">
        <f>IF(OR('Government vaccine expenditure'!T18="",'Total vaccine expenditure'!T18=""),"",'Government vaccine expenditure'!T18/'Total vaccine expenditure'!T18)</f>
        <v/>
      </c>
      <c r="T18" s="13" t="str">
        <f>IF(OR('Government vaccine expenditure'!U18="",'Total vaccine expenditure'!U18=""),"",'Government vaccine expenditure'!U18/'Total vaccine expenditure'!U18)</f>
        <v/>
      </c>
      <c r="U18" s="13" t="str">
        <f>IF(OR('Government vaccine expenditure'!V18="",'Total vaccine expenditure'!V18=""),"",'Government vaccine expenditure'!V18/'Total vaccine expenditure'!V18)</f>
        <v/>
      </c>
      <c r="V18" s="13" t="str">
        <f>IF(OR('Government vaccine expenditure'!W18="",'Total vaccine expenditure'!W18=""),"",'Government vaccine expenditure'!W18/'Total vaccine expenditure'!W18)</f>
        <v/>
      </c>
      <c r="W18" s="13" t="str">
        <f>IF(OR('Government vaccine expenditure'!X18="",'Total vaccine expenditure'!X18=""),"",'Government vaccine expenditure'!X18/'Total vaccine expenditure'!X18)</f>
        <v/>
      </c>
      <c r="X18" s="12"/>
      <c r="Y18" s="9"/>
    </row>
    <row r="19" spans="1:25" x14ac:dyDescent="0.3">
      <c r="A19" s="2" t="s">
        <v>16</v>
      </c>
      <c r="B19" s="10" t="s">
        <v>199</v>
      </c>
      <c r="C19" s="10" t="s">
        <v>419</v>
      </c>
      <c r="D19" s="10" t="s">
        <v>378</v>
      </c>
      <c r="E19" s="13">
        <f>IF(OR('Government vaccine expenditure'!F19="",'Total vaccine expenditure'!F19=""),"",'Government vaccine expenditure'!F19/'Total vaccine expenditure'!F19)</f>
        <v>1.0000004221944627</v>
      </c>
      <c r="F19" s="13">
        <f>IF(OR('Government vaccine expenditure'!G19="",'Total vaccine expenditure'!G19=""),"",'Government vaccine expenditure'!G19/'Total vaccine expenditure'!G19)</f>
        <v>1</v>
      </c>
      <c r="G19" s="13">
        <f>IF(OR('Government vaccine expenditure'!H19="",'Total vaccine expenditure'!H19=""),"",'Government vaccine expenditure'!H19/'Total vaccine expenditure'!H19)</f>
        <v>1.0000012349736378</v>
      </c>
      <c r="H19" s="13">
        <f>IF(OR('Government vaccine expenditure'!I19="",'Total vaccine expenditure'!I19=""),"",'Government vaccine expenditure'!I19/'Total vaccine expenditure'!I19)</f>
        <v>0.9999994711776854</v>
      </c>
      <c r="I19" s="13">
        <f>IF(OR('Government vaccine expenditure'!J19="",'Total vaccine expenditure'!J19=""),"",'Government vaccine expenditure'!J19/'Total vaccine expenditure'!J19)</f>
        <v>1</v>
      </c>
      <c r="J19" s="13">
        <f>IF(OR('Government vaccine expenditure'!K19="",'Total vaccine expenditure'!K19=""),"",'Government vaccine expenditure'!K19/'Total vaccine expenditure'!K19)</f>
        <v>1</v>
      </c>
      <c r="K19" s="13">
        <f>IF(OR('Government vaccine expenditure'!L19="",'Total vaccine expenditure'!L19=""),"",'Government vaccine expenditure'!L19/'Total vaccine expenditure'!L19)</f>
        <v>1</v>
      </c>
      <c r="L19" s="13">
        <f>IF(OR('Government vaccine expenditure'!M19="",'Total vaccine expenditure'!M19=""),"",'Government vaccine expenditure'!M19/'Total vaccine expenditure'!M19)</f>
        <v>1</v>
      </c>
      <c r="M19" s="13">
        <f>IF(OR('Government vaccine expenditure'!N19="",'Total vaccine expenditure'!N19=""),"",'Government vaccine expenditure'!N19/'Total vaccine expenditure'!N19)</f>
        <v>1</v>
      </c>
      <c r="N19" s="13">
        <f>IF(OR('Government vaccine expenditure'!O19="",'Total vaccine expenditure'!O19=""),"",'Government vaccine expenditure'!O19/'Total vaccine expenditure'!O19)</f>
        <v>1</v>
      </c>
      <c r="O19" s="13">
        <f>IF(OR('Government vaccine expenditure'!P19="",'Total vaccine expenditure'!P19=""),"",'Government vaccine expenditure'!P19/'Total vaccine expenditure'!P19)</f>
        <v>1</v>
      </c>
      <c r="P19" s="13">
        <f>IF(OR('Government vaccine expenditure'!Q19="",'Total vaccine expenditure'!Q19=""),"",'Government vaccine expenditure'!Q19/'Total vaccine expenditure'!Q19)</f>
        <v>1</v>
      </c>
      <c r="Q19" s="13">
        <f>IF(OR('Government vaccine expenditure'!R19="",'Total vaccine expenditure'!R19=""),"",'Government vaccine expenditure'!R19/'Total vaccine expenditure'!R19)</f>
        <v>1</v>
      </c>
      <c r="R19" s="13">
        <f>IF(OR('Government vaccine expenditure'!S19="",'Total vaccine expenditure'!S19=""),"",'Government vaccine expenditure'!S19/'Total vaccine expenditure'!S19)</f>
        <v>1</v>
      </c>
      <c r="S19" s="13">
        <f>IF(OR('Government vaccine expenditure'!T19="",'Total vaccine expenditure'!T19=""),"",'Government vaccine expenditure'!T19/'Total vaccine expenditure'!T19)</f>
        <v>1</v>
      </c>
      <c r="T19" s="13">
        <f>IF(OR('Government vaccine expenditure'!U19="",'Total vaccine expenditure'!U19=""),"",'Government vaccine expenditure'!U19/'Total vaccine expenditure'!U19)</f>
        <v>1</v>
      </c>
      <c r="U19" s="13">
        <f>IF(OR('Government vaccine expenditure'!V19="",'Total vaccine expenditure'!V19=""),"",'Government vaccine expenditure'!V19/'Total vaccine expenditure'!V19)</f>
        <v>1</v>
      </c>
      <c r="V19" s="13">
        <f>IF(OR('Government vaccine expenditure'!W19="",'Total vaccine expenditure'!W19=""),"",'Government vaccine expenditure'!W19/'Total vaccine expenditure'!W19)</f>
        <v>1</v>
      </c>
      <c r="W19" s="13">
        <f>IF(OR('Government vaccine expenditure'!X19="",'Total vaccine expenditure'!X19=""),"",'Government vaccine expenditure'!X19/'Total vaccine expenditure'!X19)</f>
        <v>0.99638578349674045</v>
      </c>
      <c r="X19" s="12"/>
      <c r="Y19" s="6"/>
    </row>
    <row r="20" spans="1:25" x14ac:dyDescent="0.3">
      <c r="A20" s="2" t="s">
        <v>17</v>
      </c>
      <c r="B20" s="10" t="s">
        <v>200</v>
      </c>
      <c r="C20" s="10" t="s">
        <v>418</v>
      </c>
      <c r="D20" s="10" t="s">
        <v>379</v>
      </c>
      <c r="E20" s="13">
        <f>IF(OR('Government vaccine expenditure'!F20="",'Total vaccine expenditure'!F20=""),"",'Government vaccine expenditure'!F20/'Total vaccine expenditure'!F20)</f>
        <v>9.9999996909071978E-2</v>
      </c>
      <c r="F20" s="13">
        <f>IF(OR('Government vaccine expenditure'!G20="",'Total vaccine expenditure'!G20=""),"",'Government vaccine expenditure'!G20/'Total vaccine expenditure'!G20)</f>
        <v>0.10999999999792982</v>
      </c>
      <c r="G20" s="13">
        <f>IF(OR('Government vaccine expenditure'!H20="",'Total vaccine expenditure'!H20=""),"",'Government vaccine expenditure'!H20/'Total vaccine expenditure'!H20)</f>
        <v>0.41999989611496508</v>
      </c>
      <c r="H20" s="13">
        <f>IF(OR('Government vaccine expenditure'!I20="",'Total vaccine expenditure'!I20=""),"",'Government vaccine expenditure'!I20/'Total vaccine expenditure'!I20)</f>
        <v>0.78000045408115637</v>
      </c>
      <c r="I20" s="13">
        <f>IF(OR('Government vaccine expenditure'!J20="",'Total vaccine expenditure'!J20=""),"",'Government vaccine expenditure'!J20/'Total vaccine expenditure'!J20)</f>
        <v>0.18007099608645316</v>
      </c>
      <c r="J20" s="13">
        <f>IF(OR('Government vaccine expenditure'!K20="",'Total vaccine expenditure'!K20=""),"",'Government vaccine expenditure'!K20/'Total vaccine expenditure'!K20)</f>
        <v>0.16506560554899033</v>
      </c>
      <c r="K20" s="13">
        <f>IF(OR('Government vaccine expenditure'!L20="",'Total vaccine expenditure'!L20=""),"",'Government vaccine expenditure'!L20/'Total vaccine expenditure'!L20)</f>
        <v>0.16797132417881913</v>
      </c>
      <c r="L20" s="13">
        <f>IF(OR('Government vaccine expenditure'!M20="",'Total vaccine expenditure'!M20=""),"",'Government vaccine expenditure'!M20/'Total vaccine expenditure'!M20)</f>
        <v>0.32301257970021574</v>
      </c>
      <c r="M20" s="13">
        <f>IF(OR('Government vaccine expenditure'!N20="",'Total vaccine expenditure'!N20=""),"",'Government vaccine expenditure'!N20/'Total vaccine expenditure'!N20)</f>
        <v>0.32301255524961642</v>
      </c>
      <c r="N20" s="13">
        <f>IF(OR('Government vaccine expenditure'!O20="",'Total vaccine expenditure'!O20=""),"",'Government vaccine expenditure'!O20/'Total vaccine expenditure'!O20)</f>
        <v>0.31228065274083522</v>
      </c>
      <c r="O20" s="13">
        <f>IF(OR('Government vaccine expenditure'!P20="",'Total vaccine expenditure'!P20=""),"",'Government vaccine expenditure'!P20/'Total vaccine expenditure'!P20)</f>
        <v>0.30999992662531684</v>
      </c>
      <c r="P20" s="13">
        <f>IF(OR('Government vaccine expenditure'!Q20="",'Total vaccine expenditure'!Q20=""),"",'Government vaccine expenditure'!Q20/'Total vaccine expenditure'!Q20)</f>
        <v>0.52703089256663871</v>
      </c>
      <c r="Q20" s="13">
        <f>IF(OR('Government vaccine expenditure'!R20="",'Total vaccine expenditure'!R20=""),"",'Government vaccine expenditure'!R20/'Total vaccine expenditure'!R20)</f>
        <v>0.20498167556900135</v>
      </c>
      <c r="R20" s="13">
        <f>IF(OR('Government vaccine expenditure'!S20="",'Total vaccine expenditure'!S20=""),"",'Government vaccine expenditure'!S20/'Total vaccine expenditure'!S20)</f>
        <v>0.21715782933476577</v>
      </c>
      <c r="S20" s="13">
        <f>IF(OR('Government vaccine expenditure'!T20="",'Total vaccine expenditure'!T20=""),"",'Government vaccine expenditure'!T20/'Total vaccine expenditure'!T20)</f>
        <v>0.16431780174299604</v>
      </c>
      <c r="T20" s="13">
        <f>IF(OR('Government vaccine expenditure'!U20="",'Total vaccine expenditure'!U20=""),"",'Government vaccine expenditure'!U20/'Total vaccine expenditure'!U20)</f>
        <v>0.42547650691050609</v>
      </c>
      <c r="U20" s="13">
        <f>IF(OR('Government vaccine expenditure'!V20="",'Total vaccine expenditure'!V20=""),"",'Government vaccine expenditure'!V20/'Total vaccine expenditure'!V20)</f>
        <v>0.46884401390211677</v>
      </c>
      <c r="V20" s="13">
        <f>IF(OR('Government vaccine expenditure'!W20="",'Total vaccine expenditure'!W20=""),"",'Government vaccine expenditure'!W20/'Total vaccine expenditure'!W20)</f>
        <v>0.28269840084154835</v>
      </c>
      <c r="W20" s="13">
        <f>IF(OR('Government vaccine expenditure'!X20="",'Total vaccine expenditure'!X20=""),"",'Government vaccine expenditure'!X20/'Total vaccine expenditure'!X20)</f>
        <v>0.24236698777290583</v>
      </c>
      <c r="X20" s="12"/>
      <c r="Y20" s="6"/>
    </row>
    <row r="21" spans="1:25" x14ac:dyDescent="0.3">
      <c r="A21" s="2" t="s">
        <v>18</v>
      </c>
      <c r="B21" s="10" t="s">
        <v>201</v>
      </c>
      <c r="C21" s="10" t="s">
        <v>421</v>
      </c>
      <c r="D21" s="10" t="s">
        <v>380</v>
      </c>
      <c r="E21" s="13" t="str">
        <f>IF(OR('Government vaccine expenditure'!F21="",'Total vaccine expenditure'!F21=""),"",'Government vaccine expenditure'!F21/'Total vaccine expenditure'!F21)</f>
        <v/>
      </c>
      <c r="F21" s="13">
        <f>IF(OR('Government vaccine expenditure'!G21="",'Total vaccine expenditure'!G21=""),"",'Government vaccine expenditure'!G21/'Total vaccine expenditure'!G21)</f>
        <v>5.6931246778256513E-2</v>
      </c>
      <c r="G21" s="13" t="str">
        <f>IF(OR('Government vaccine expenditure'!H21="",'Total vaccine expenditure'!H21=""),"",'Government vaccine expenditure'!H21/'Total vaccine expenditure'!H21)</f>
        <v/>
      </c>
      <c r="H21" s="13" t="str">
        <f>IF(OR('Government vaccine expenditure'!I21="",'Total vaccine expenditure'!I21=""),"",'Government vaccine expenditure'!I21/'Total vaccine expenditure'!I21)</f>
        <v/>
      </c>
      <c r="I21" s="13">
        <f>IF(OR('Government vaccine expenditure'!J21="",'Total vaccine expenditure'!J21=""),"",'Government vaccine expenditure'!J21/'Total vaccine expenditure'!J21)</f>
        <v>5.2132701421800945E-2</v>
      </c>
      <c r="J21" s="13">
        <f>IF(OR('Government vaccine expenditure'!K21="",'Total vaccine expenditure'!K21=""),"",'Government vaccine expenditure'!K21/'Total vaccine expenditure'!K21)</f>
        <v>9.7846759743396877E-2</v>
      </c>
      <c r="K21" s="13">
        <f>IF(OR('Government vaccine expenditure'!L21="",'Total vaccine expenditure'!L21=""),"",'Government vaccine expenditure'!L21/'Total vaccine expenditure'!L21)</f>
        <v>0.14166666666666666</v>
      </c>
      <c r="L21" s="13">
        <f>IF(OR('Government vaccine expenditure'!M21="",'Total vaccine expenditure'!M21=""),"",'Government vaccine expenditure'!M21/'Total vaccine expenditure'!M21)</f>
        <v>0.22500000000000001</v>
      </c>
      <c r="M21" s="13">
        <f>IF(OR('Government vaccine expenditure'!N21="",'Total vaccine expenditure'!N21=""),"",'Government vaccine expenditure'!N21/'Total vaccine expenditure'!N21)</f>
        <v>0.30756302521008405</v>
      </c>
      <c r="N21" s="13">
        <f>IF(OR('Government vaccine expenditure'!O21="",'Total vaccine expenditure'!O21=""),"",'Government vaccine expenditure'!O21/'Total vaccine expenditure'!O21)</f>
        <v>0.42965779467680609</v>
      </c>
      <c r="O21" s="13">
        <f>IF(OR('Government vaccine expenditure'!P21="",'Total vaccine expenditure'!P21=""),"",'Government vaccine expenditure'!P21/'Total vaccine expenditure'!P21)</f>
        <v>0.40004751049570808</v>
      </c>
      <c r="P21" s="13">
        <f>IF(OR('Government vaccine expenditure'!Q21="",'Total vaccine expenditure'!Q21=""),"",'Government vaccine expenditure'!Q21/'Total vaccine expenditure'!Q21)</f>
        <v>6.5604744535124784E-2</v>
      </c>
      <c r="Q21" s="13">
        <f>IF(OR('Government vaccine expenditure'!R21="",'Total vaccine expenditure'!R21=""),"",'Government vaccine expenditure'!R21/'Total vaccine expenditure'!R21)</f>
        <v>0.47419794964164569</v>
      </c>
      <c r="R21" s="13">
        <f>IF(OR('Government vaccine expenditure'!S21="",'Total vaccine expenditure'!S21=""),"",'Government vaccine expenditure'!S21/'Total vaccine expenditure'!S21)</f>
        <v>0.72859349089049141</v>
      </c>
      <c r="S21" s="13" t="str">
        <f>IF(OR('Government vaccine expenditure'!T21="",'Total vaccine expenditure'!T21=""),"",'Government vaccine expenditure'!T21/'Total vaccine expenditure'!T21)</f>
        <v/>
      </c>
      <c r="T21" s="13">
        <f>IF(OR('Government vaccine expenditure'!U21="",'Total vaccine expenditure'!U21=""),"",'Government vaccine expenditure'!U21/'Total vaccine expenditure'!U21)</f>
        <v>0.39891772181100338</v>
      </c>
      <c r="U21" s="13">
        <f>IF(OR('Government vaccine expenditure'!V21="",'Total vaccine expenditure'!V21=""),"",'Government vaccine expenditure'!V21/'Total vaccine expenditure'!V21)</f>
        <v>0.76145349125199113</v>
      </c>
      <c r="V21" s="13">
        <f>IF(OR('Government vaccine expenditure'!W21="",'Total vaccine expenditure'!W21=""),"",'Government vaccine expenditure'!W21/'Total vaccine expenditure'!W21)</f>
        <v>0.64329458317370103</v>
      </c>
      <c r="W21" s="13">
        <f>IF(OR('Government vaccine expenditure'!X21="",'Total vaccine expenditure'!X21=""),"",'Government vaccine expenditure'!X21/'Total vaccine expenditure'!X21)</f>
        <v>0.65060240889768828</v>
      </c>
      <c r="X21" s="12"/>
      <c r="Y21" s="6"/>
    </row>
    <row r="22" spans="1:25" x14ac:dyDescent="0.3">
      <c r="A22" s="2" t="s">
        <v>19</v>
      </c>
      <c r="B22" s="10" t="s">
        <v>202</v>
      </c>
      <c r="C22" s="10" t="s">
        <v>419</v>
      </c>
      <c r="D22" s="10" t="s">
        <v>381</v>
      </c>
      <c r="E22" s="13">
        <f>IF(OR('Government vaccine expenditure'!F22="",'Total vaccine expenditure'!F22=""),"",'Government vaccine expenditure'!F22/'Total vaccine expenditure'!F22)</f>
        <v>0.68520000000665338</v>
      </c>
      <c r="F22" s="13">
        <f>IF(OR('Government vaccine expenditure'!G22="",'Total vaccine expenditure'!G22=""),"",'Government vaccine expenditure'!G22/'Total vaccine expenditure'!G22)</f>
        <v>1</v>
      </c>
      <c r="G22" s="13">
        <f>IF(OR('Government vaccine expenditure'!H22="",'Total vaccine expenditure'!H22=""),"",'Government vaccine expenditure'!H22/'Total vaccine expenditure'!H22)</f>
        <v>1</v>
      </c>
      <c r="H22" s="13">
        <f>IF(OR('Government vaccine expenditure'!I22="",'Total vaccine expenditure'!I22=""),"",'Government vaccine expenditure'!I22/'Total vaccine expenditure'!I22)</f>
        <v>0.99999998914956079</v>
      </c>
      <c r="I22" s="13">
        <f>IF(OR('Government vaccine expenditure'!J22="",'Total vaccine expenditure'!J22=""),"",'Government vaccine expenditure'!J22/'Total vaccine expenditure'!J22)</f>
        <v>0.72750315629671514</v>
      </c>
      <c r="J22" s="13">
        <f>IF(OR('Government vaccine expenditure'!K22="",'Total vaccine expenditure'!K22=""),"",'Government vaccine expenditure'!K22/'Total vaccine expenditure'!K22)</f>
        <v>1</v>
      </c>
      <c r="K22" s="13">
        <f>IF(OR('Government vaccine expenditure'!L22="",'Total vaccine expenditure'!L22=""),"",'Government vaccine expenditure'!L22/'Total vaccine expenditure'!L22)</f>
        <v>0.75098011765001504</v>
      </c>
      <c r="L22" s="13">
        <f>IF(OR('Government vaccine expenditure'!M22="",'Total vaccine expenditure'!M22=""),"",'Government vaccine expenditure'!M22/'Total vaccine expenditure'!M22)</f>
        <v>1</v>
      </c>
      <c r="M22" s="13">
        <f>IF(OR('Government vaccine expenditure'!N22="",'Total vaccine expenditure'!N22=""),"",'Government vaccine expenditure'!N22/'Total vaccine expenditure'!N22)</f>
        <v>0.92615463634999773</v>
      </c>
      <c r="N22" s="13">
        <f>IF(OR('Government vaccine expenditure'!O22="",'Total vaccine expenditure'!O22=""),"",'Government vaccine expenditure'!O22/'Total vaccine expenditure'!O22)</f>
        <v>0.96570127698171715</v>
      </c>
      <c r="O22" s="13">
        <f>IF(OR('Government vaccine expenditure'!P22="",'Total vaccine expenditure'!P22=""),"",'Government vaccine expenditure'!P22/'Total vaccine expenditure'!P22)</f>
        <v>0.74704945752763008</v>
      </c>
      <c r="P22" s="13">
        <f>IF(OR('Government vaccine expenditure'!Q22="",'Total vaccine expenditure'!Q22=""),"",'Government vaccine expenditure'!Q22/'Total vaccine expenditure'!Q22)</f>
        <v>0.94249615380552842</v>
      </c>
      <c r="Q22" s="13">
        <f>IF(OR('Government vaccine expenditure'!R22="",'Total vaccine expenditure'!R22=""),"",'Government vaccine expenditure'!R22/'Total vaccine expenditure'!R22)</f>
        <v>1</v>
      </c>
      <c r="R22" s="13">
        <f>IF(OR('Government vaccine expenditure'!S22="",'Total vaccine expenditure'!S22=""),"",'Government vaccine expenditure'!S22/'Total vaccine expenditure'!S22)</f>
        <v>1</v>
      </c>
      <c r="S22" s="13">
        <f>IF(OR('Government vaccine expenditure'!T22="",'Total vaccine expenditure'!T22=""),"",'Government vaccine expenditure'!T22/'Total vaccine expenditure'!T22)</f>
        <v>1</v>
      </c>
      <c r="T22" s="13">
        <f>IF(OR('Government vaccine expenditure'!U22="",'Total vaccine expenditure'!U22=""),"",'Government vaccine expenditure'!U22/'Total vaccine expenditure'!U22)</f>
        <v>0.862019090800898</v>
      </c>
      <c r="U22" s="13">
        <f>IF(OR('Government vaccine expenditure'!V22="",'Total vaccine expenditure'!V22=""),"",'Government vaccine expenditure'!V22/'Total vaccine expenditure'!V22)</f>
        <v>1</v>
      </c>
      <c r="V22" s="13">
        <f>IF(OR('Government vaccine expenditure'!W22="",'Total vaccine expenditure'!W22=""),"",'Government vaccine expenditure'!W22/'Total vaccine expenditure'!W22)</f>
        <v>1</v>
      </c>
      <c r="W22" s="13">
        <f>IF(OR('Government vaccine expenditure'!X22="",'Total vaccine expenditure'!X22=""),"",'Government vaccine expenditure'!X22/'Total vaccine expenditure'!X22)</f>
        <v>1</v>
      </c>
      <c r="X22" s="12"/>
      <c r="Y22" s="6"/>
    </row>
    <row r="23" spans="1:25" x14ac:dyDescent="0.3">
      <c r="A23" s="2" t="s">
        <v>20</v>
      </c>
      <c r="B23" s="10" t="s">
        <v>203</v>
      </c>
      <c r="C23" s="10" t="s">
        <v>417</v>
      </c>
      <c r="D23" s="10" t="s">
        <v>374</v>
      </c>
      <c r="E23" s="13">
        <f>IF(OR('Government vaccine expenditure'!F23="",'Total vaccine expenditure'!F23=""),"",'Government vaccine expenditure'!F23/'Total vaccine expenditure'!F23)</f>
        <v>0.89999986413864785</v>
      </c>
      <c r="F23" s="13">
        <f>IF(OR('Government vaccine expenditure'!G23="",'Total vaccine expenditure'!G23=""),"",'Government vaccine expenditure'!G23/'Total vaccine expenditure'!G23)</f>
        <v>0.94999991483636326</v>
      </c>
      <c r="G23" s="13">
        <f>IF(OR('Government vaccine expenditure'!H23="",'Total vaccine expenditure'!H23=""),"",'Government vaccine expenditure'!H23/'Total vaccine expenditure'!H23)</f>
        <v>0.82000011178394516</v>
      </c>
      <c r="H23" s="13">
        <f>IF(OR('Government vaccine expenditure'!I23="",'Total vaccine expenditure'!I23=""),"",'Government vaccine expenditure'!I23/'Total vaccine expenditure'!I23)</f>
        <v>0.95000021165315784</v>
      </c>
      <c r="I23" s="13">
        <f>IF(OR('Government vaccine expenditure'!J23="",'Total vaccine expenditure'!J23=""),"",'Government vaccine expenditure'!J23/'Total vaccine expenditure'!J23)</f>
        <v>0.75741750328709379</v>
      </c>
      <c r="J23" s="13">
        <f>IF(OR('Government vaccine expenditure'!K23="",'Total vaccine expenditure'!K23=""),"",'Government vaccine expenditure'!K23/'Total vaccine expenditure'!K23)</f>
        <v>0.9417456108576292</v>
      </c>
      <c r="K23" s="13" t="str">
        <f>IF(OR('Government vaccine expenditure'!L23="",'Total vaccine expenditure'!L23=""),"",'Government vaccine expenditure'!L23/'Total vaccine expenditure'!L23)</f>
        <v/>
      </c>
      <c r="L23" s="13" t="str">
        <f>IF(OR('Government vaccine expenditure'!M23="",'Total vaccine expenditure'!M23=""),"",'Government vaccine expenditure'!M23/'Total vaccine expenditure'!M23)</f>
        <v/>
      </c>
      <c r="M23" s="13" t="str">
        <f>IF(OR('Government vaccine expenditure'!N23="",'Total vaccine expenditure'!N23=""),"",'Government vaccine expenditure'!N23/'Total vaccine expenditure'!N23)</f>
        <v/>
      </c>
      <c r="N23" s="13">
        <f>IF(OR('Government vaccine expenditure'!O23="",'Total vaccine expenditure'!O23=""),"",'Government vaccine expenditure'!O23/'Total vaccine expenditure'!O23)</f>
        <v>0.71999997099256907</v>
      </c>
      <c r="O23" s="13">
        <f>IF(OR('Government vaccine expenditure'!P23="",'Total vaccine expenditure'!P23=""),"",'Government vaccine expenditure'!P23/'Total vaccine expenditure'!P23)</f>
        <v>1</v>
      </c>
      <c r="P23" s="13">
        <f>IF(OR('Government vaccine expenditure'!Q23="",'Total vaccine expenditure'!Q23=""),"",'Government vaccine expenditure'!Q23/'Total vaccine expenditure'!Q23)</f>
        <v>1</v>
      </c>
      <c r="Q23" s="13">
        <f>IF(OR('Government vaccine expenditure'!R23="",'Total vaccine expenditure'!R23=""),"",'Government vaccine expenditure'!R23/'Total vaccine expenditure'!R23)</f>
        <v>1</v>
      </c>
      <c r="R23" s="13">
        <f>IF(OR('Government vaccine expenditure'!S23="",'Total vaccine expenditure'!S23=""),"",'Government vaccine expenditure'!S23/'Total vaccine expenditure'!S23)</f>
        <v>1</v>
      </c>
      <c r="S23" s="13">
        <f>IF(OR('Government vaccine expenditure'!T23="",'Total vaccine expenditure'!T23=""),"",'Government vaccine expenditure'!T23/'Total vaccine expenditure'!T23)</f>
        <v>1</v>
      </c>
      <c r="T23" s="13">
        <f>IF(OR('Government vaccine expenditure'!U23="",'Total vaccine expenditure'!U23=""),"",'Government vaccine expenditure'!U23/'Total vaccine expenditure'!U23)</f>
        <v>1</v>
      </c>
      <c r="U23" s="13">
        <f>IF(OR('Government vaccine expenditure'!V23="",'Total vaccine expenditure'!V23=""),"",'Government vaccine expenditure'!V23/'Total vaccine expenditure'!V23)</f>
        <v>1</v>
      </c>
      <c r="V23" s="13">
        <f>IF(OR('Government vaccine expenditure'!W23="",'Total vaccine expenditure'!W23=""),"",'Government vaccine expenditure'!W23/'Total vaccine expenditure'!W23)</f>
        <v>1</v>
      </c>
      <c r="W23" s="13" t="str">
        <f>IF(OR('Government vaccine expenditure'!X23="",'Total vaccine expenditure'!X23=""),"",'Government vaccine expenditure'!X23/'Total vaccine expenditure'!X23)</f>
        <v/>
      </c>
      <c r="X23" s="12"/>
      <c r="Y23" s="6"/>
    </row>
    <row r="24" spans="1:25" x14ac:dyDescent="0.3">
      <c r="A24" s="2" t="s">
        <v>21</v>
      </c>
      <c r="B24" s="10" t="s">
        <v>204</v>
      </c>
      <c r="C24" s="10" t="s">
        <v>418</v>
      </c>
      <c r="D24" s="10" t="s">
        <v>374</v>
      </c>
      <c r="E24" s="13" t="str">
        <f>IF(OR('Government vaccine expenditure'!F24="",'Total vaccine expenditure'!F24=""),"",'Government vaccine expenditure'!F24/'Total vaccine expenditure'!F24)</f>
        <v/>
      </c>
      <c r="F24" s="13" t="str">
        <f>IF(OR('Government vaccine expenditure'!G24="",'Total vaccine expenditure'!G24=""),"",'Government vaccine expenditure'!G24/'Total vaccine expenditure'!G24)</f>
        <v/>
      </c>
      <c r="G24" s="13" t="str">
        <f>IF(OR('Government vaccine expenditure'!H24="",'Total vaccine expenditure'!H24=""),"",'Government vaccine expenditure'!H24/'Total vaccine expenditure'!H24)</f>
        <v/>
      </c>
      <c r="H24" s="13">
        <f>IF(OR('Government vaccine expenditure'!I24="",'Total vaccine expenditure'!I24=""),"",'Government vaccine expenditure'!I24/'Total vaccine expenditure'!I24)</f>
        <v>0.99999906947873585</v>
      </c>
      <c r="I24" s="13">
        <f>IF(OR('Government vaccine expenditure'!J24="",'Total vaccine expenditure'!J24=""),"",'Government vaccine expenditure'!J24/'Total vaccine expenditure'!J24)</f>
        <v>1</v>
      </c>
      <c r="J24" s="13">
        <f>IF(OR('Government vaccine expenditure'!K24="",'Total vaccine expenditure'!K24=""),"",'Government vaccine expenditure'!K24/'Total vaccine expenditure'!K24)</f>
        <v>1</v>
      </c>
      <c r="K24" s="13">
        <f>IF(OR('Government vaccine expenditure'!L24="",'Total vaccine expenditure'!L24=""),"",'Government vaccine expenditure'!L24/'Total vaccine expenditure'!L24)</f>
        <v>0.99999930648686186</v>
      </c>
      <c r="L24" s="13">
        <f>IF(OR('Government vaccine expenditure'!M24="",'Total vaccine expenditure'!M24=""),"",'Government vaccine expenditure'!M24/'Total vaccine expenditure'!M24)</f>
        <v>1</v>
      </c>
      <c r="M24" s="13">
        <f>IF(OR('Government vaccine expenditure'!N24="",'Total vaccine expenditure'!N24=""),"",'Government vaccine expenditure'!N24/'Total vaccine expenditure'!N24)</f>
        <v>1</v>
      </c>
      <c r="N24" s="13">
        <f>IF(OR('Government vaccine expenditure'!O24="",'Total vaccine expenditure'!O24=""),"",'Government vaccine expenditure'!O24/'Total vaccine expenditure'!O24)</f>
        <v>1</v>
      </c>
      <c r="O24" s="13">
        <f>IF(OR('Government vaccine expenditure'!P24="",'Total vaccine expenditure'!P24=""),"",'Government vaccine expenditure'!P24/'Total vaccine expenditure'!P24)</f>
        <v>1</v>
      </c>
      <c r="P24" s="13">
        <f>IF(OR('Government vaccine expenditure'!Q24="",'Total vaccine expenditure'!Q24=""),"",'Government vaccine expenditure'!Q24/'Total vaccine expenditure'!Q24)</f>
        <v>1</v>
      </c>
      <c r="Q24" s="13" t="str">
        <f>IF(OR('Government vaccine expenditure'!R24="",'Total vaccine expenditure'!R24=""),"",'Government vaccine expenditure'!R24/'Total vaccine expenditure'!R24)</f>
        <v/>
      </c>
      <c r="R24" s="13" t="str">
        <f>IF(OR('Government vaccine expenditure'!S24="",'Total vaccine expenditure'!S24=""),"",'Government vaccine expenditure'!S24/'Total vaccine expenditure'!S24)</f>
        <v/>
      </c>
      <c r="S24" s="13">
        <f>IF(OR('Government vaccine expenditure'!T24="",'Total vaccine expenditure'!T24=""),"",'Government vaccine expenditure'!T24/'Total vaccine expenditure'!T24)</f>
        <v>1</v>
      </c>
      <c r="T24" s="13" t="str">
        <f>IF(OR('Government vaccine expenditure'!U24="",'Total vaccine expenditure'!U24=""),"",'Government vaccine expenditure'!U24/'Total vaccine expenditure'!U24)</f>
        <v/>
      </c>
      <c r="U24" s="13">
        <f>IF(OR('Government vaccine expenditure'!V24="",'Total vaccine expenditure'!V24=""),"",'Government vaccine expenditure'!V24/'Total vaccine expenditure'!V24)</f>
        <v>1</v>
      </c>
      <c r="V24" s="13">
        <f>IF(OR('Government vaccine expenditure'!W24="",'Total vaccine expenditure'!W24=""),"",'Government vaccine expenditure'!W24/'Total vaccine expenditure'!W24)</f>
        <v>1</v>
      </c>
      <c r="W24" s="13" t="str">
        <f>IF(OR('Government vaccine expenditure'!X24="",'Total vaccine expenditure'!X24=""),"",'Government vaccine expenditure'!X24/'Total vaccine expenditure'!X24)</f>
        <v/>
      </c>
      <c r="X24" s="12"/>
      <c r="Y24" s="6"/>
    </row>
    <row r="25" spans="1:25" x14ac:dyDescent="0.3">
      <c r="A25" s="2" t="s">
        <v>22</v>
      </c>
      <c r="B25" s="10" t="s">
        <v>205</v>
      </c>
      <c r="C25" s="10" t="s">
        <v>419</v>
      </c>
      <c r="D25" s="10" t="s">
        <v>374</v>
      </c>
      <c r="E25" s="13" t="str">
        <f>IF(OR('Government vaccine expenditure'!F25="",'Total vaccine expenditure'!F25=""),"",'Government vaccine expenditure'!F25/'Total vaccine expenditure'!F25)</f>
        <v/>
      </c>
      <c r="F25" s="13">
        <f>IF(OR('Government vaccine expenditure'!G25="",'Total vaccine expenditure'!G25=""),"",'Government vaccine expenditure'!G25/'Total vaccine expenditure'!G25)</f>
        <v>0.99999999976947929</v>
      </c>
      <c r="G25" s="13">
        <f>IF(OR('Government vaccine expenditure'!H25="",'Total vaccine expenditure'!H25=""),"",'Government vaccine expenditure'!H25/'Total vaccine expenditure'!H25)</f>
        <v>0.99999999904567949</v>
      </c>
      <c r="H25" s="13">
        <f>IF(OR('Government vaccine expenditure'!I25="",'Total vaccine expenditure'!I25=""),"",'Government vaccine expenditure'!I25/'Total vaccine expenditure'!I25)</f>
        <v>1.0000000007416707</v>
      </c>
      <c r="I25" s="13">
        <f>IF(OR('Government vaccine expenditure'!J25="",'Total vaccine expenditure'!J25=""),"",'Government vaccine expenditure'!J25/'Total vaccine expenditure'!J25)</f>
        <v>1</v>
      </c>
      <c r="J25" s="13">
        <f>IF(OR('Government vaccine expenditure'!K25="",'Total vaccine expenditure'!K25=""),"",'Government vaccine expenditure'!K25/'Total vaccine expenditure'!K25)</f>
        <v>1</v>
      </c>
      <c r="K25" s="13">
        <f>IF(OR('Government vaccine expenditure'!L25="",'Total vaccine expenditure'!L25=""),"",'Government vaccine expenditure'!L25/'Total vaccine expenditure'!L25)</f>
        <v>1</v>
      </c>
      <c r="L25" s="13">
        <f>IF(OR('Government vaccine expenditure'!M25="",'Total vaccine expenditure'!M25=""),"",'Government vaccine expenditure'!M25/'Total vaccine expenditure'!M25)</f>
        <v>1</v>
      </c>
      <c r="M25" s="13">
        <f>IF(OR('Government vaccine expenditure'!N25="",'Total vaccine expenditure'!N25=""),"",'Government vaccine expenditure'!N25/'Total vaccine expenditure'!N25)</f>
        <v>1</v>
      </c>
      <c r="N25" s="13">
        <f>IF(OR('Government vaccine expenditure'!O25="",'Total vaccine expenditure'!O25=""),"",'Government vaccine expenditure'!O25/'Total vaccine expenditure'!O25)</f>
        <v>1</v>
      </c>
      <c r="O25" s="13">
        <f>IF(OR('Government vaccine expenditure'!P25="",'Total vaccine expenditure'!P25=""),"",'Government vaccine expenditure'!P25/'Total vaccine expenditure'!P25)</f>
        <v>0.87626512984790395</v>
      </c>
      <c r="P25" s="13">
        <f>IF(OR('Government vaccine expenditure'!Q25="",'Total vaccine expenditure'!Q25=""),"",'Government vaccine expenditure'!Q25/'Total vaccine expenditure'!Q25)</f>
        <v>1</v>
      </c>
      <c r="Q25" s="13">
        <f>IF(OR('Government vaccine expenditure'!R25="",'Total vaccine expenditure'!R25=""),"",'Government vaccine expenditure'!R25/'Total vaccine expenditure'!R25)</f>
        <v>1</v>
      </c>
      <c r="R25" s="13">
        <f>IF(OR('Government vaccine expenditure'!S25="",'Total vaccine expenditure'!S25=""),"",'Government vaccine expenditure'!S25/'Total vaccine expenditure'!S25)</f>
        <v>1</v>
      </c>
      <c r="S25" s="13">
        <f>IF(OR('Government vaccine expenditure'!T25="",'Total vaccine expenditure'!T25=""),"",'Government vaccine expenditure'!T25/'Total vaccine expenditure'!T25)</f>
        <v>1</v>
      </c>
      <c r="T25" s="13">
        <f>IF(OR('Government vaccine expenditure'!U25="",'Total vaccine expenditure'!U25=""),"",'Government vaccine expenditure'!U25/'Total vaccine expenditure'!U25)</f>
        <v>1</v>
      </c>
      <c r="U25" s="13" t="str">
        <f>IF(OR('Government vaccine expenditure'!V25="",'Total vaccine expenditure'!V25=""),"",'Government vaccine expenditure'!V25/'Total vaccine expenditure'!V25)</f>
        <v/>
      </c>
      <c r="V25" s="13">
        <f>IF(OR('Government vaccine expenditure'!W25="",'Total vaccine expenditure'!W25=""),"",'Government vaccine expenditure'!W25/'Total vaccine expenditure'!W25)</f>
        <v>1</v>
      </c>
      <c r="W25" s="13" t="str">
        <f>IF(OR('Government vaccine expenditure'!X25="",'Total vaccine expenditure'!X25=""),"",'Government vaccine expenditure'!X25/'Total vaccine expenditure'!X25)</f>
        <v/>
      </c>
      <c r="X25" s="12"/>
      <c r="Y25" s="6"/>
    </row>
    <row r="26" spans="1:25" x14ac:dyDescent="0.3">
      <c r="A26" s="2" t="s">
        <v>23</v>
      </c>
      <c r="B26" s="10" t="s">
        <v>206</v>
      </c>
      <c r="C26" s="10" t="s">
        <v>420</v>
      </c>
      <c r="D26" s="10" t="s">
        <v>374</v>
      </c>
      <c r="E26" s="13" t="str">
        <f>IF(OR('Government vaccine expenditure'!F26="",'Total vaccine expenditure'!F26=""),"",'Government vaccine expenditure'!F26/'Total vaccine expenditure'!F26)</f>
        <v/>
      </c>
      <c r="F26" s="13" t="str">
        <f>IF(OR('Government vaccine expenditure'!G26="",'Total vaccine expenditure'!G26=""),"",'Government vaccine expenditure'!G26/'Total vaccine expenditure'!G26)</f>
        <v/>
      </c>
      <c r="G26" s="13" t="str">
        <f>IF(OR('Government vaccine expenditure'!H26="",'Total vaccine expenditure'!H26=""),"",'Government vaccine expenditure'!H26/'Total vaccine expenditure'!H26)</f>
        <v/>
      </c>
      <c r="H26" s="13">
        <f>IF(OR('Government vaccine expenditure'!I26="",'Total vaccine expenditure'!I26=""),"",'Government vaccine expenditure'!I26/'Total vaccine expenditure'!I26)</f>
        <v>0.99999979260466965</v>
      </c>
      <c r="I26" s="13">
        <f>IF(OR('Government vaccine expenditure'!J26="",'Total vaccine expenditure'!J26=""),"",'Government vaccine expenditure'!J26/'Total vaccine expenditure'!J26)</f>
        <v>0.99999383319406632</v>
      </c>
      <c r="J26" s="13">
        <f>IF(OR('Government vaccine expenditure'!K26="",'Total vaccine expenditure'!K26=""),"",'Government vaccine expenditure'!K26/'Total vaccine expenditure'!K26)</f>
        <v>0.99998960153065464</v>
      </c>
      <c r="K26" s="13">
        <f>IF(OR('Government vaccine expenditure'!L26="",'Total vaccine expenditure'!L26=""),"",'Government vaccine expenditure'!L26/'Total vaccine expenditure'!L26)</f>
        <v>1</v>
      </c>
      <c r="L26" s="13">
        <f>IF(OR('Government vaccine expenditure'!M26="",'Total vaccine expenditure'!M26=""),"",'Government vaccine expenditure'!M26/'Total vaccine expenditure'!M26)</f>
        <v>1</v>
      </c>
      <c r="M26" s="13">
        <f>IF(OR('Government vaccine expenditure'!N26="",'Total vaccine expenditure'!N26=""),"",'Government vaccine expenditure'!N26/'Total vaccine expenditure'!N26)</f>
        <v>1</v>
      </c>
      <c r="N26" s="13">
        <f>IF(OR('Government vaccine expenditure'!O26="",'Total vaccine expenditure'!O26=""),"",'Government vaccine expenditure'!O26/'Total vaccine expenditure'!O26)</f>
        <v>1</v>
      </c>
      <c r="O26" s="13">
        <f>IF(OR('Government vaccine expenditure'!P26="",'Total vaccine expenditure'!P26=""),"",'Government vaccine expenditure'!P26/'Total vaccine expenditure'!P26)</f>
        <v>1</v>
      </c>
      <c r="P26" s="13">
        <f>IF(OR('Government vaccine expenditure'!Q26="",'Total vaccine expenditure'!Q26=""),"",'Government vaccine expenditure'!Q26/'Total vaccine expenditure'!Q26)</f>
        <v>1</v>
      </c>
      <c r="Q26" s="13" t="str">
        <f>IF(OR('Government vaccine expenditure'!R26="",'Total vaccine expenditure'!R26=""),"",'Government vaccine expenditure'!R26/'Total vaccine expenditure'!R26)</f>
        <v/>
      </c>
      <c r="R26" s="13" t="str">
        <f>IF(OR('Government vaccine expenditure'!S26="",'Total vaccine expenditure'!S26=""),"",'Government vaccine expenditure'!S26/'Total vaccine expenditure'!S26)</f>
        <v/>
      </c>
      <c r="S26" s="13" t="str">
        <f>IF(OR('Government vaccine expenditure'!T26="",'Total vaccine expenditure'!T26=""),"",'Government vaccine expenditure'!T26/'Total vaccine expenditure'!T26)</f>
        <v/>
      </c>
      <c r="T26" s="13" t="str">
        <f>IF(OR('Government vaccine expenditure'!U26="",'Total vaccine expenditure'!U26=""),"",'Government vaccine expenditure'!U26/'Total vaccine expenditure'!U26)</f>
        <v/>
      </c>
      <c r="U26" s="13" t="str">
        <f>IF(OR('Government vaccine expenditure'!V26="",'Total vaccine expenditure'!V26=""),"",'Government vaccine expenditure'!V26/'Total vaccine expenditure'!V26)</f>
        <v/>
      </c>
      <c r="V26" s="13" t="str">
        <f>IF(OR('Government vaccine expenditure'!W26="",'Total vaccine expenditure'!W26=""),"",'Government vaccine expenditure'!W26/'Total vaccine expenditure'!W26)</f>
        <v/>
      </c>
      <c r="W26" s="13" t="str">
        <f>IF(OR('Government vaccine expenditure'!X26="",'Total vaccine expenditure'!X26=""),"",'Government vaccine expenditure'!X26/'Total vaccine expenditure'!X26)</f>
        <v/>
      </c>
      <c r="X26" s="12"/>
      <c r="Y26" s="9"/>
    </row>
    <row r="27" spans="1:25" x14ac:dyDescent="0.3">
      <c r="A27" s="2" t="s">
        <v>24</v>
      </c>
      <c r="B27" s="10" t="s">
        <v>207</v>
      </c>
      <c r="C27" s="10" t="s">
        <v>417</v>
      </c>
      <c r="D27" s="10" t="s">
        <v>374</v>
      </c>
      <c r="E27" s="13">
        <f>IF(OR('Government vaccine expenditure'!F27="",'Total vaccine expenditure'!F27=""),"",'Government vaccine expenditure'!F27/'Total vaccine expenditure'!F27)</f>
        <v>0.99999988080017777</v>
      </c>
      <c r="F27" s="13">
        <f>IF(OR('Government vaccine expenditure'!G27="",'Total vaccine expenditure'!G27=""),"",'Government vaccine expenditure'!G27/'Total vaccine expenditure'!G27)</f>
        <v>0.99999999298441822</v>
      </c>
      <c r="G27" s="13">
        <f>IF(OR('Government vaccine expenditure'!H27="",'Total vaccine expenditure'!H27=""),"",'Government vaccine expenditure'!H27/'Total vaccine expenditure'!H27)</f>
        <v>0.99999997512993999</v>
      </c>
      <c r="H27" s="13">
        <f>IF(OR('Government vaccine expenditure'!I27="",'Total vaccine expenditure'!I27=""),"",'Government vaccine expenditure'!I27/'Total vaccine expenditure'!I27)</f>
        <v>0.99999995967460009</v>
      </c>
      <c r="I27" s="13">
        <f>IF(OR('Government vaccine expenditure'!J27="",'Total vaccine expenditure'!J27=""),"",'Government vaccine expenditure'!J27/'Total vaccine expenditure'!J27)</f>
        <v>1</v>
      </c>
      <c r="J27" s="13">
        <f>IF(OR('Government vaccine expenditure'!K27="",'Total vaccine expenditure'!K27=""),"",'Government vaccine expenditure'!K27/'Total vaccine expenditure'!K27)</f>
        <v>1</v>
      </c>
      <c r="K27" s="13">
        <f>IF(OR('Government vaccine expenditure'!L27="",'Total vaccine expenditure'!L27=""),"",'Government vaccine expenditure'!L27/'Total vaccine expenditure'!L27)</f>
        <v>1</v>
      </c>
      <c r="L27" s="13">
        <f>IF(OR('Government vaccine expenditure'!M27="",'Total vaccine expenditure'!M27=""),"",'Government vaccine expenditure'!M27/'Total vaccine expenditure'!M27)</f>
        <v>1</v>
      </c>
      <c r="M27" s="13">
        <f>IF(OR('Government vaccine expenditure'!N27="",'Total vaccine expenditure'!N27=""),"",'Government vaccine expenditure'!N27/'Total vaccine expenditure'!N27)</f>
        <v>1</v>
      </c>
      <c r="N27" s="13">
        <f>IF(OR('Government vaccine expenditure'!O27="",'Total vaccine expenditure'!O27=""),"",'Government vaccine expenditure'!O27/'Total vaccine expenditure'!O27)</f>
        <v>1</v>
      </c>
      <c r="O27" s="13">
        <f>IF(OR('Government vaccine expenditure'!P27="",'Total vaccine expenditure'!P27=""),"",'Government vaccine expenditure'!P27/'Total vaccine expenditure'!P27)</f>
        <v>1</v>
      </c>
      <c r="P27" s="13">
        <f>IF(OR('Government vaccine expenditure'!Q27="",'Total vaccine expenditure'!Q27=""),"",'Government vaccine expenditure'!Q27/'Total vaccine expenditure'!Q27)</f>
        <v>1</v>
      </c>
      <c r="Q27" s="13">
        <f>IF(OR('Government vaccine expenditure'!R27="",'Total vaccine expenditure'!R27=""),"",'Government vaccine expenditure'!R27/'Total vaccine expenditure'!R27)</f>
        <v>1</v>
      </c>
      <c r="R27" s="13">
        <f>IF(OR('Government vaccine expenditure'!S27="",'Total vaccine expenditure'!S27=""),"",'Government vaccine expenditure'!S27/'Total vaccine expenditure'!S27)</f>
        <v>1</v>
      </c>
      <c r="S27" s="13">
        <f>IF(OR('Government vaccine expenditure'!T27="",'Total vaccine expenditure'!T27=""),"",'Government vaccine expenditure'!T27/'Total vaccine expenditure'!T27)</f>
        <v>1</v>
      </c>
      <c r="T27" s="13">
        <f>IF(OR('Government vaccine expenditure'!U27="",'Total vaccine expenditure'!U27=""),"",'Government vaccine expenditure'!U27/'Total vaccine expenditure'!U27)</f>
        <v>1</v>
      </c>
      <c r="U27" s="13">
        <f>IF(OR('Government vaccine expenditure'!V27="",'Total vaccine expenditure'!V27=""),"",'Government vaccine expenditure'!V27/'Total vaccine expenditure'!V27)</f>
        <v>1</v>
      </c>
      <c r="V27" s="13">
        <f>IF(OR('Government vaccine expenditure'!W27="",'Total vaccine expenditure'!W27=""),"",'Government vaccine expenditure'!W27/'Total vaccine expenditure'!W27)</f>
        <v>0.99999999988924704</v>
      </c>
      <c r="W27" s="13">
        <f>IF(OR('Government vaccine expenditure'!X27="",'Total vaccine expenditure'!X27=""),"",'Government vaccine expenditure'!X27/'Total vaccine expenditure'!X27)</f>
        <v>1</v>
      </c>
      <c r="X27" s="12"/>
      <c r="Y27" s="9"/>
    </row>
    <row r="28" spans="1:25" x14ac:dyDescent="0.3">
      <c r="A28" s="2" t="s">
        <v>25</v>
      </c>
      <c r="B28" s="10" t="s">
        <v>208</v>
      </c>
      <c r="C28" s="10" t="s">
        <v>418</v>
      </c>
      <c r="D28" s="10" t="s">
        <v>373</v>
      </c>
      <c r="E28" s="13">
        <f>IF(OR('Government vaccine expenditure'!F28="",'Total vaccine expenditure'!F28=""),"",'Government vaccine expenditure'!F28/'Total vaccine expenditure'!F28)</f>
        <v>0.16999998614811915</v>
      </c>
      <c r="F28" s="13">
        <f>IF(OR('Government vaccine expenditure'!G28="",'Total vaccine expenditure'!G28=""),"",'Government vaccine expenditure'!G28/'Total vaccine expenditure'!G28)</f>
        <v>0.23000004319031808</v>
      </c>
      <c r="G28" s="13">
        <f>IF(OR('Government vaccine expenditure'!H28="",'Total vaccine expenditure'!H28=""),"",'Government vaccine expenditure'!H28/'Total vaccine expenditure'!H28)</f>
        <v>0.2099999932616044</v>
      </c>
      <c r="H28" s="13">
        <f>IF(OR('Government vaccine expenditure'!I28="",'Total vaccine expenditure'!I28=""),"",'Government vaccine expenditure'!I28/'Total vaccine expenditure'!I28)</f>
        <v>0.30000004460026397</v>
      </c>
      <c r="I28" s="13">
        <f>IF(OR('Government vaccine expenditure'!J28="",'Total vaccine expenditure'!J28=""),"",'Government vaccine expenditure'!J28/'Total vaccine expenditure'!J28)</f>
        <v>0.33225824606271548</v>
      </c>
      <c r="J28" s="13">
        <f>IF(OR('Government vaccine expenditure'!K28="",'Total vaccine expenditure'!K28=""),"",'Government vaccine expenditure'!K28/'Total vaccine expenditure'!K28)</f>
        <v>0.32473851250935232</v>
      </c>
      <c r="K28" s="13">
        <f>IF(OR('Government vaccine expenditure'!L28="",'Total vaccine expenditure'!L28=""),"",'Government vaccine expenditure'!L28/'Total vaccine expenditure'!L28)</f>
        <v>0.39407056655412764</v>
      </c>
      <c r="L28" s="13">
        <f>IF(OR('Government vaccine expenditure'!M28="",'Total vaccine expenditure'!M28=""),"",'Government vaccine expenditure'!M28/'Total vaccine expenditure'!M28)</f>
        <v>0.21610347646328806</v>
      </c>
      <c r="M28" s="13">
        <f>IF(OR('Government vaccine expenditure'!N28="",'Total vaccine expenditure'!N28=""),"",'Government vaccine expenditure'!N28/'Total vaccine expenditure'!N28)</f>
        <v>0.10532079046089646</v>
      </c>
      <c r="N28" s="13">
        <f>IF(OR('Government vaccine expenditure'!O28="",'Total vaccine expenditure'!O28=""),"",'Government vaccine expenditure'!O28/'Total vaccine expenditure'!O28)</f>
        <v>0.12258546870278364</v>
      </c>
      <c r="O28" s="13">
        <f>IF(OR('Government vaccine expenditure'!P28="",'Total vaccine expenditure'!P28=""),"",'Government vaccine expenditure'!P28/'Total vaccine expenditure'!P28)</f>
        <v>0.17999998458248415</v>
      </c>
      <c r="P28" s="13">
        <f>IF(OR('Government vaccine expenditure'!Q28="",'Total vaccine expenditure'!Q28=""),"",'Government vaccine expenditure'!Q28/'Total vaccine expenditure'!Q28)</f>
        <v>0.24391975145498174</v>
      </c>
      <c r="Q28" s="13">
        <f>IF(OR('Government vaccine expenditure'!R28="",'Total vaccine expenditure'!R28=""),"",'Government vaccine expenditure'!R28/'Total vaccine expenditure'!R28)</f>
        <v>0.21978668460938514</v>
      </c>
      <c r="R28" s="13">
        <f>IF(OR('Government vaccine expenditure'!S28="",'Total vaccine expenditure'!S28=""),"",'Government vaccine expenditure'!S28/'Total vaccine expenditure'!S28)</f>
        <v>0.29177079725909444</v>
      </c>
      <c r="S28" s="13">
        <f>IF(OR('Government vaccine expenditure'!T28="",'Total vaccine expenditure'!T28=""),"",'Government vaccine expenditure'!T28/'Total vaccine expenditure'!T28)</f>
        <v>0.2285202105449381</v>
      </c>
      <c r="T28" s="13">
        <f>IF(OR('Government vaccine expenditure'!U28="",'Total vaccine expenditure'!U28=""),"",'Government vaccine expenditure'!U28/'Total vaccine expenditure'!U28)</f>
        <v>0.31006069976169798</v>
      </c>
      <c r="U28" s="13">
        <f>IF(OR('Government vaccine expenditure'!V28="",'Total vaccine expenditure'!V28=""),"",'Government vaccine expenditure'!V28/'Total vaccine expenditure'!V28)</f>
        <v>0.33081739710761238</v>
      </c>
      <c r="V28" s="13">
        <f>IF(OR('Government vaccine expenditure'!W28="",'Total vaccine expenditure'!W28=""),"",'Government vaccine expenditure'!W28/'Total vaccine expenditure'!W28)</f>
        <v>7.5093711856834972E-2</v>
      </c>
      <c r="W28" s="13">
        <f>IF(OR('Government vaccine expenditure'!X28="",'Total vaccine expenditure'!X28=""),"",'Government vaccine expenditure'!X28/'Total vaccine expenditure'!X28)</f>
        <v>0.13246575229960578</v>
      </c>
      <c r="X28" s="12"/>
      <c r="Y28" s="9"/>
    </row>
    <row r="29" spans="1:25" x14ac:dyDescent="0.3">
      <c r="A29" s="2" t="s">
        <v>26</v>
      </c>
      <c r="B29" s="10" t="s">
        <v>209</v>
      </c>
      <c r="C29" s="10" t="s">
        <v>418</v>
      </c>
      <c r="D29" s="10" t="s">
        <v>382</v>
      </c>
      <c r="E29" s="13">
        <f>IF(OR('Government vaccine expenditure'!F29="",'Total vaccine expenditure'!F29=""),"",'Government vaccine expenditure'!F29/'Total vaccine expenditure'!F29)</f>
        <v>0.01</v>
      </c>
      <c r="F29" s="13" t="str">
        <f>IF(OR('Government vaccine expenditure'!G29="",'Total vaccine expenditure'!G29=""),"",'Government vaccine expenditure'!G29/'Total vaccine expenditure'!G29)</f>
        <v/>
      </c>
      <c r="G29" s="13" t="str">
        <f>IF(OR('Government vaccine expenditure'!H29="",'Total vaccine expenditure'!H29=""),"",'Government vaccine expenditure'!H29/'Total vaccine expenditure'!H29)</f>
        <v/>
      </c>
      <c r="H29" s="13">
        <f>IF(OR('Government vaccine expenditure'!I29="",'Total vaccine expenditure'!I29=""),"",'Government vaccine expenditure'!I29/'Total vaccine expenditure'!I29)</f>
        <v>0.08</v>
      </c>
      <c r="I29" s="13">
        <f>IF(OR('Government vaccine expenditure'!J29="",'Total vaccine expenditure'!J29=""),"",'Government vaccine expenditure'!J29/'Total vaccine expenditure'!J29)</f>
        <v>8.695922577923676E-2</v>
      </c>
      <c r="J29" s="13">
        <f>IF(OR('Government vaccine expenditure'!K29="",'Total vaccine expenditure'!K29=""),"",'Government vaccine expenditure'!K29/'Total vaccine expenditure'!K29)</f>
        <v>2.847418888524221E-2</v>
      </c>
      <c r="K29" s="13">
        <f>IF(OR('Government vaccine expenditure'!L29="",'Total vaccine expenditure'!L29=""),"",'Government vaccine expenditure'!L29/'Total vaccine expenditure'!L29)</f>
        <v>6.7299460005738984E-2</v>
      </c>
      <c r="L29" s="13">
        <f>IF(OR('Government vaccine expenditure'!M29="",'Total vaccine expenditure'!M29=""),"",'Government vaccine expenditure'!M29/'Total vaccine expenditure'!M29)</f>
        <v>4.6232430659334613E-2</v>
      </c>
      <c r="M29" s="13">
        <f>IF(OR('Government vaccine expenditure'!N29="",'Total vaccine expenditure'!N29=""),"",'Government vaccine expenditure'!N29/'Total vaccine expenditure'!N29)</f>
        <v>7.247319569244158E-2</v>
      </c>
      <c r="N29" s="13">
        <f>IF(OR('Government vaccine expenditure'!O29="",'Total vaccine expenditure'!O29=""),"",'Government vaccine expenditure'!O29/'Total vaccine expenditure'!O29)</f>
        <v>6.2460651105267238E-2</v>
      </c>
      <c r="O29" s="13">
        <f>IF(OR('Government vaccine expenditure'!P29="",'Total vaccine expenditure'!P29=""),"",'Government vaccine expenditure'!P29/'Total vaccine expenditure'!P29)</f>
        <v>5.3138823774548108E-2</v>
      </c>
      <c r="P29" s="13">
        <f>IF(OR('Government vaccine expenditure'!Q29="",'Total vaccine expenditure'!Q29=""),"",'Government vaccine expenditure'!Q29/'Total vaccine expenditure'!Q29)</f>
        <v>0.11471589366252104</v>
      </c>
      <c r="Q29" s="13">
        <f>IF(OR('Government vaccine expenditure'!R29="",'Total vaccine expenditure'!R29=""),"",'Government vaccine expenditure'!R29/'Total vaccine expenditure'!R29)</f>
        <v>0.11783679217269112</v>
      </c>
      <c r="R29" s="13">
        <f>IF(OR('Government vaccine expenditure'!S29="",'Total vaccine expenditure'!S29=""),"",'Government vaccine expenditure'!S29/'Total vaccine expenditure'!S29)</f>
        <v>0.12404214784482116</v>
      </c>
      <c r="S29" s="13">
        <f>IF(OR('Government vaccine expenditure'!T29="",'Total vaccine expenditure'!T29=""),"",'Government vaccine expenditure'!T29/'Total vaccine expenditure'!T29)</f>
        <v>0.20958965687505318</v>
      </c>
      <c r="T29" s="13">
        <f>IF(OR('Government vaccine expenditure'!U29="",'Total vaccine expenditure'!U29=""),"",'Government vaccine expenditure'!U29/'Total vaccine expenditure'!U29)</f>
        <v>0.1409837430978752</v>
      </c>
      <c r="U29" s="13">
        <f>IF(OR('Government vaccine expenditure'!V29="",'Total vaccine expenditure'!V29=""),"",'Government vaccine expenditure'!V29/'Total vaccine expenditure'!V29)</f>
        <v>0.14816242137847332</v>
      </c>
      <c r="V29" s="13">
        <f>IF(OR('Government vaccine expenditure'!W29="",'Total vaccine expenditure'!W29=""),"",'Government vaccine expenditure'!W29/'Total vaccine expenditure'!W29)</f>
        <v>0.15076128340202435</v>
      </c>
      <c r="W29" s="13">
        <f>IF(OR('Government vaccine expenditure'!X29="",'Total vaccine expenditure'!X29=""),"",'Government vaccine expenditure'!X29/'Total vaccine expenditure'!X29)</f>
        <v>0.1224249833050603</v>
      </c>
      <c r="X29" s="12"/>
      <c r="Y29" s="9"/>
    </row>
    <row r="30" spans="1:25" x14ac:dyDescent="0.3">
      <c r="A30" s="2" t="s">
        <v>27</v>
      </c>
      <c r="B30" s="10" t="s">
        <v>210</v>
      </c>
      <c r="C30" s="10" t="s">
        <v>418</v>
      </c>
      <c r="D30" s="10" t="s">
        <v>378</v>
      </c>
      <c r="E30" s="13">
        <f>IF(OR('Government vaccine expenditure'!F30="",'Total vaccine expenditure'!F30=""),"",'Government vaccine expenditure'!F30/'Total vaccine expenditure'!F30)</f>
        <v>0.8999941647999723</v>
      </c>
      <c r="F30" s="13">
        <f>IF(OR('Government vaccine expenditure'!G30="",'Total vaccine expenditure'!G30=""),"",'Government vaccine expenditure'!G30/'Total vaccine expenditure'!G30)</f>
        <v>0.9</v>
      </c>
      <c r="G30" s="13">
        <f>IF(OR('Government vaccine expenditure'!H30="",'Total vaccine expenditure'!H30=""),"",'Government vaccine expenditure'!H30/'Total vaccine expenditure'!H30)</f>
        <v>0.84000000779582362</v>
      </c>
      <c r="H30" s="13">
        <f>IF(OR('Government vaccine expenditure'!I30="",'Total vaccine expenditure'!I30=""),"",'Government vaccine expenditure'!I30/'Total vaccine expenditure'!I30)</f>
        <v>0.83999999922913682</v>
      </c>
      <c r="I30" s="13">
        <f>IF(OR('Government vaccine expenditure'!J30="",'Total vaccine expenditure'!J30=""),"",'Government vaccine expenditure'!J30/'Total vaccine expenditure'!J30)</f>
        <v>1</v>
      </c>
      <c r="J30" s="13">
        <f>IF(OR('Government vaccine expenditure'!K30="",'Total vaccine expenditure'!K30=""),"",'Government vaccine expenditure'!K30/'Total vaccine expenditure'!K30)</f>
        <v>1</v>
      </c>
      <c r="K30" s="13">
        <f>IF(OR('Government vaccine expenditure'!L30="",'Total vaccine expenditure'!L30=""),"",'Government vaccine expenditure'!L30/'Total vaccine expenditure'!L30)</f>
        <v>1</v>
      </c>
      <c r="L30" s="13">
        <f>IF(OR('Government vaccine expenditure'!M30="",'Total vaccine expenditure'!M30=""),"",'Government vaccine expenditure'!M30/'Total vaccine expenditure'!M30)</f>
        <v>1</v>
      </c>
      <c r="M30" s="13">
        <f>IF(OR('Government vaccine expenditure'!N30="",'Total vaccine expenditure'!N30=""),"",'Government vaccine expenditure'!N30/'Total vaccine expenditure'!N30)</f>
        <v>1</v>
      </c>
      <c r="N30" s="13">
        <f>IF(OR('Government vaccine expenditure'!O30="",'Total vaccine expenditure'!O30=""),"",'Government vaccine expenditure'!O30/'Total vaccine expenditure'!O30)</f>
        <v>1</v>
      </c>
      <c r="O30" s="13">
        <f>IF(OR('Government vaccine expenditure'!P30="",'Total vaccine expenditure'!P30=""),"",'Government vaccine expenditure'!P30/'Total vaccine expenditure'!P30)</f>
        <v>1</v>
      </c>
      <c r="P30" s="13">
        <f>IF(OR('Government vaccine expenditure'!Q30="",'Total vaccine expenditure'!Q30=""),"",'Government vaccine expenditure'!Q30/'Total vaccine expenditure'!Q30)</f>
        <v>1</v>
      </c>
      <c r="Q30" s="13">
        <f>IF(OR('Government vaccine expenditure'!R30="",'Total vaccine expenditure'!R30=""),"",'Government vaccine expenditure'!R30/'Total vaccine expenditure'!R30)</f>
        <v>1</v>
      </c>
      <c r="R30" s="13">
        <f>IF(OR('Government vaccine expenditure'!S30="",'Total vaccine expenditure'!S30=""),"",'Government vaccine expenditure'!S30/'Total vaccine expenditure'!S30)</f>
        <v>1</v>
      </c>
      <c r="S30" s="13">
        <f>IF(OR('Government vaccine expenditure'!T30="",'Total vaccine expenditure'!T30=""),"",'Government vaccine expenditure'!T30/'Total vaccine expenditure'!T30)</f>
        <v>1</v>
      </c>
      <c r="T30" s="13">
        <f>IF(OR('Government vaccine expenditure'!U30="",'Total vaccine expenditure'!U30=""),"",'Government vaccine expenditure'!U30/'Total vaccine expenditure'!U30)</f>
        <v>0.96176216497254663</v>
      </c>
      <c r="U30" s="13">
        <f>IF(OR('Government vaccine expenditure'!V30="",'Total vaccine expenditure'!V30=""),"",'Government vaccine expenditure'!V30/'Total vaccine expenditure'!V30)</f>
        <v>1</v>
      </c>
      <c r="V30" s="13">
        <f>IF(OR('Government vaccine expenditure'!W30="",'Total vaccine expenditure'!W30=""),"",'Government vaccine expenditure'!W30/'Total vaccine expenditure'!W30)</f>
        <v>1</v>
      </c>
      <c r="W30" s="13" t="str">
        <f>IF(OR('Government vaccine expenditure'!X30="",'Total vaccine expenditure'!X30=""),"",'Government vaccine expenditure'!X30/'Total vaccine expenditure'!X30)</f>
        <v/>
      </c>
      <c r="X30" s="12"/>
      <c r="Y30" s="6"/>
    </row>
    <row r="31" spans="1:25" x14ac:dyDescent="0.3">
      <c r="A31" s="2" t="s">
        <v>28</v>
      </c>
      <c r="B31" s="10" t="s">
        <v>211</v>
      </c>
      <c r="C31" s="10" t="s">
        <v>420</v>
      </c>
      <c r="D31" s="10" t="s">
        <v>379</v>
      </c>
      <c r="E31" s="13">
        <f>IF(OR('Government vaccine expenditure'!F31="",'Total vaccine expenditure'!F31=""),"",'Government vaccine expenditure'!F31/'Total vaccine expenditure'!F31)</f>
        <v>0</v>
      </c>
      <c r="F31" s="13">
        <f>IF(OR('Government vaccine expenditure'!G31="",'Total vaccine expenditure'!G31=""),"",'Government vaccine expenditure'!G31/'Total vaccine expenditure'!G31)</f>
        <v>0.17</v>
      </c>
      <c r="G31" s="13">
        <f>IF(OR('Government vaccine expenditure'!H31="",'Total vaccine expenditure'!H31=""),"",'Government vaccine expenditure'!H31/'Total vaccine expenditure'!H31)</f>
        <v>0.41278277214285286</v>
      </c>
      <c r="H31" s="13">
        <f>IF(OR('Government vaccine expenditure'!I31="",'Total vaccine expenditure'!I31=""),"",'Government vaccine expenditure'!I31/'Total vaccine expenditure'!I31)</f>
        <v>0.21992748742494375</v>
      </c>
      <c r="I31" s="13">
        <f>IF(OR('Government vaccine expenditure'!J31="",'Total vaccine expenditure'!J31=""),"",'Government vaccine expenditure'!J31/'Total vaccine expenditure'!J31)</f>
        <v>0.40246757357520091</v>
      </c>
      <c r="J31" s="13">
        <f>IF(OR('Government vaccine expenditure'!K31="",'Total vaccine expenditure'!K31=""),"",'Government vaccine expenditure'!K31/'Total vaccine expenditure'!K31)</f>
        <v>0.22747821561278125</v>
      </c>
      <c r="K31" s="13">
        <f>IF(OR('Government vaccine expenditure'!L31="",'Total vaccine expenditure'!L31=""),"",'Government vaccine expenditure'!L31/'Total vaccine expenditure'!L31)</f>
        <v>0.24518644807465231</v>
      </c>
      <c r="L31" s="13">
        <f>IF(OR('Government vaccine expenditure'!M31="",'Total vaccine expenditure'!M31=""),"",'Government vaccine expenditure'!M31/'Total vaccine expenditure'!M31)</f>
        <v>0.38198973310706719</v>
      </c>
      <c r="M31" s="13">
        <f>IF(OR('Government vaccine expenditure'!N31="",'Total vaccine expenditure'!N31=""),"",'Government vaccine expenditure'!N31/'Total vaccine expenditure'!N31)</f>
        <v>0.45136177701119956</v>
      </c>
      <c r="N31" s="13">
        <f>IF(OR('Government vaccine expenditure'!O31="",'Total vaccine expenditure'!O31=""),"",'Government vaccine expenditure'!O31/'Total vaccine expenditure'!O31)</f>
        <v>0.28824237199694869</v>
      </c>
      <c r="O31" s="13">
        <f>IF(OR('Government vaccine expenditure'!P31="",'Total vaccine expenditure'!P31=""),"",'Government vaccine expenditure'!P31/'Total vaccine expenditure'!P31)</f>
        <v>0.28146829650507943</v>
      </c>
      <c r="P31" s="13">
        <f>IF(OR('Government vaccine expenditure'!Q31="",'Total vaccine expenditure'!Q31=""),"",'Government vaccine expenditure'!Q31/'Total vaccine expenditure'!Q31)</f>
        <v>0.27029496186181662</v>
      </c>
      <c r="Q31" s="13">
        <f>IF(OR('Government vaccine expenditure'!R31="",'Total vaccine expenditure'!R31=""),"",'Government vaccine expenditure'!R31/'Total vaccine expenditure'!R31)</f>
        <v>0.32839731474170919</v>
      </c>
      <c r="R31" s="13">
        <f>IF(OR('Government vaccine expenditure'!S31="",'Total vaccine expenditure'!S31=""),"",'Government vaccine expenditure'!S31/'Total vaccine expenditure'!S31)</f>
        <v>0.24713416162363039</v>
      </c>
      <c r="S31" s="13">
        <f>IF(OR('Government vaccine expenditure'!T31="",'Total vaccine expenditure'!T31=""),"",'Government vaccine expenditure'!T31/'Total vaccine expenditure'!T31)</f>
        <v>0.409600615860439</v>
      </c>
      <c r="T31" s="13">
        <f>IF(OR('Government vaccine expenditure'!U31="",'Total vaccine expenditure'!U31=""),"",'Government vaccine expenditure'!U31/'Total vaccine expenditure'!U31)</f>
        <v>0.35904989960786743</v>
      </c>
      <c r="U31" s="13">
        <f>IF(OR('Government vaccine expenditure'!V31="",'Total vaccine expenditure'!V31=""),"",'Government vaccine expenditure'!V31/'Total vaccine expenditure'!V31)</f>
        <v>0.4795015942321626</v>
      </c>
      <c r="V31" s="13">
        <f>IF(OR('Government vaccine expenditure'!W31="",'Total vaccine expenditure'!W31=""),"",'Government vaccine expenditure'!W31/'Total vaccine expenditure'!W31)</f>
        <v>0.61568493259408363</v>
      </c>
      <c r="W31" s="13">
        <f>IF(OR('Government vaccine expenditure'!X31="",'Total vaccine expenditure'!X31=""),"",'Government vaccine expenditure'!X31/'Total vaccine expenditure'!X31)</f>
        <v>0.38284017265384374</v>
      </c>
      <c r="X31" s="12"/>
      <c r="Y31" s="6"/>
    </row>
    <row r="32" spans="1:25" x14ac:dyDescent="0.3">
      <c r="A32" s="2" t="s">
        <v>29</v>
      </c>
      <c r="B32" s="10" t="s">
        <v>212</v>
      </c>
      <c r="C32" s="10" t="s">
        <v>418</v>
      </c>
      <c r="D32" s="10" t="s">
        <v>383</v>
      </c>
      <c r="E32" s="13">
        <f>IF(OR('Government vaccine expenditure'!F32="",'Total vaccine expenditure'!F32=""),"",'Government vaccine expenditure'!F32/'Total vaccine expenditure'!F32)</f>
        <v>0.20000006019957028</v>
      </c>
      <c r="F32" s="13">
        <f>IF(OR('Government vaccine expenditure'!G32="",'Total vaccine expenditure'!G32=""),"",'Government vaccine expenditure'!G32/'Total vaccine expenditure'!G32)</f>
        <v>0.396000000043015</v>
      </c>
      <c r="G32" s="13">
        <f>IF(OR('Government vaccine expenditure'!H32="",'Total vaccine expenditure'!H32=""),"",'Government vaccine expenditure'!H32/'Total vaccine expenditure'!H32)</f>
        <v>0.50850000004637541</v>
      </c>
      <c r="H32" s="13">
        <f>IF(OR('Government vaccine expenditure'!I32="",'Total vaccine expenditure'!I32=""),"",'Government vaccine expenditure'!I32/'Total vaccine expenditure'!I32)</f>
        <v>0.33799993549176088</v>
      </c>
      <c r="I32" s="13">
        <f>IF(OR('Government vaccine expenditure'!J32="",'Total vaccine expenditure'!J32=""),"",'Government vaccine expenditure'!J32/'Total vaccine expenditure'!J32)</f>
        <v>0.17356016933423482</v>
      </c>
      <c r="J32" s="13">
        <f>IF(OR('Government vaccine expenditure'!K32="",'Total vaccine expenditure'!K32=""),"",'Government vaccine expenditure'!K32/'Total vaccine expenditure'!K32)</f>
        <v>9.1605699655586625E-2</v>
      </c>
      <c r="K32" s="13">
        <f>IF(OR('Government vaccine expenditure'!L32="",'Total vaccine expenditure'!L32=""),"",'Government vaccine expenditure'!L32/'Total vaccine expenditure'!L32)</f>
        <v>0.13111961626353974</v>
      </c>
      <c r="L32" s="13">
        <f>IF(OR('Government vaccine expenditure'!M32="",'Total vaccine expenditure'!M32=""),"",'Government vaccine expenditure'!M32/'Total vaccine expenditure'!M32)</f>
        <v>0.12253410581269926</v>
      </c>
      <c r="M32" s="13">
        <f>IF(OR('Government vaccine expenditure'!N32="",'Total vaccine expenditure'!N32=""),"",'Government vaccine expenditure'!N32/'Total vaccine expenditure'!N32)</f>
        <v>0.15016060945093934</v>
      </c>
      <c r="N32" s="13">
        <f>IF(OR('Government vaccine expenditure'!O32="",'Total vaccine expenditure'!O32=""),"",'Government vaccine expenditure'!O32/'Total vaccine expenditure'!O32)</f>
        <v>9.7146410186074769E-2</v>
      </c>
      <c r="O32" s="13">
        <f>IF(OR('Government vaccine expenditure'!P32="",'Total vaccine expenditure'!P32=""),"",'Government vaccine expenditure'!P32/'Total vaccine expenditure'!P32)</f>
        <v>0.32641865512052964</v>
      </c>
      <c r="P32" s="13">
        <f>IF(OR('Government vaccine expenditure'!Q32="",'Total vaccine expenditure'!Q32=""),"",'Government vaccine expenditure'!Q32/'Total vaccine expenditure'!Q32)</f>
        <v>0.30689059933535418</v>
      </c>
      <c r="Q32" s="13">
        <f>IF(OR('Government vaccine expenditure'!R32="",'Total vaccine expenditure'!R32=""),"",'Government vaccine expenditure'!R32/'Total vaccine expenditure'!R32)</f>
        <v>0.25580318014822079</v>
      </c>
      <c r="R32" s="13">
        <f>IF(OR('Government vaccine expenditure'!S32="",'Total vaccine expenditure'!S32=""),"",'Government vaccine expenditure'!S32/'Total vaccine expenditure'!S32)</f>
        <v>0.52293442277222757</v>
      </c>
      <c r="S32" s="13">
        <f>IF(OR('Government vaccine expenditure'!T32="",'Total vaccine expenditure'!T32=""),"",'Government vaccine expenditure'!T32/'Total vaccine expenditure'!T32)</f>
        <v>0.17581329710142549</v>
      </c>
      <c r="T32" s="13" t="str">
        <f>IF(OR('Government vaccine expenditure'!U32="",'Total vaccine expenditure'!U32=""),"",'Government vaccine expenditure'!U32/'Total vaccine expenditure'!U32)</f>
        <v/>
      </c>
      <c r="U32" s="13">
        <f>IF(OR('Government vaccine expenditure'!V32="",'Total vaccine expenditure'!V32=""),"",'Government vaccine expenditure'!V32/'Total vaccine expenditure'!V32)</f>
        <v>0.23119917219086475</v>
      </c>
      <c r="V32" s="13">
        <f>IF(OR('Government vaccine expenditure'!W32="",'Total vaccine expenditure'!W32=""),"",'Government vaccine expenditure'!W32/'Total vaccine expenditure'!W32)</f>
        <v>0.34318930356304667</v>
      </c>
      <c r="W32" s="13">
        <f>IF(OR('Government vaccine expenditure'!X32="",'Total vaccine expenditure'!X32=""),"",'Government vaccine expenditure'!X32/'Total vaccine expenditure'!X32)</f>
        <v>0.19112473294607857</v>
      </c>
      <c r="X32" s="12"/>
      <c r="Y32" s="6"/>
    </row>
    <row r="33" spans="1:25" x14ac:dyDescent="0.3">
      <c r="A33" s="2" t="s">
        <v>30</v>
      </c>
      <c r="B33" s="10" t="s">
        <v>213</v>
      </c>
      <c r="C33" s="10" t="s">
        <v>419</v>
      </c>
      <c r="D33" s="10" t="s">
        <v>374</v>
      </c>
      <c r="E33" s="13" t="str">
        <f>IF(OR('Government vaccine expenditure'!F33="",'Total vaccine expenditure'!F33=""),"",'Government vaccine expenditure'!F33/'Total vaccine expenditure'!F33)</f>
        <v/>
      </c>
      <c r="F33" s="13" t="str">
        <f>IF(OR('Government vaccine expenditure'!G33="",'Total vaccine expenditure'!G33=""),"",'Government vaccine expenditure'!G33/'Total vaccine expenditure'!G33)</f>
        <v/>
      </c>
      <c r="G33" s="13" t="str">
        <f>IF(OR('Government vaccine expenditure'!H33="",'Total vaccine expenditure'!H33=""),"",'Government vaccine expenditure'!H33/'Total vaccine expenditure'!H33)</f>
        <v/>
      </c>
      <c r="H33" s="13" t="str">
        <f>IF(OR('Government vaccine expenditure'!I33="",'Total vaccine expenditure'!I33=""),"",'Government vaccine expenditure'!I33/'Total vaccine expenditure'!I33)</f>
        <v/>
      </c>
      <c r="I33" s="13" t="str">
        <f>IF(OR('Government vaccine expenditure'!J33="",'Total vaccine expenditure'!J33=""),"",'Government vaccine expenditure'!J33/'Total vaccine expenditure'!J33)</f>
        <v/>
      </c>
      <c r="J33" s="13" t="str">
        <f>IF(OR('Government vaccine expenditure'!K33="",'Total vaccine expenditure'!K33=""),"",'Government vaccine expenditure'!K33/'Total vaccine expenditure'!K33)</f>
        <v/>
      </c>
      <c r="K33" s="13" t="str">
        <f>IF(OR('Government vaccine expenditure'!L33="",'Total vaccine expenditure'!L33=""),"",'Government vaccine expenditure'!L33/'Total vaccine expenditure'!L33)</f>
        <v/>
      </c>
      <c r="L33" s="13" t="str">
        <f>IF(OR('Government vaccine expenditure'!M33="",'Total vaccine expenditure'!M33=""),"",'Government vaccine expenditure'!M33/'Total vaccine expenditure'!M33)</f>
        <v/>
      </c>
      <c r="M33" s="13" t="str">
        <f>IF(OR('Government vaccine expenditure'!N33="",'Total vaccine expenditure'!N33=""),"",'Government vaccine expenditure'!N33/'Total vaccine expenditure'!N33)</f>
        <v/>
      </c>
      <c r="N33" s="13" t="str">
        <f>IF(OR('Government vaccine expenditure'!O33="",'Total vaccine expenditure'!O33=""),"",'Government vaccine expenditure'!O33/'Total vaccine expenditure'!O33)</f>
        <v/>
      </c>
      <c r="O33" s="13" t="str">
        <f>IF(OR('Government vaccine expenditure'!P33="",'Total vaccine expenditure'!P33=""),"",'Government vaccine expenditure'!P33/'Total vaccine expenditure'!P33)</f>
        <v/>
      </c>
      <c r="P33" s="13" t="str">
        <f>IF(OR('Government vaccine expenditure'!Q33="",'Total vaccine expenditure'!Q33=""),"",'Government vaccine expenditure'!Q33/'Total vaccine expenditure'!Q33)</f>
        <v/>
      </c>
      <c r="Q33" s="13" t="str">
        <f>IF(OR('Government vaccine expenditure'!R33="",'Total vaccine expenditure'!R33=""),"",'Government vaccine expenditure'!R33/'Total vaccine expenditure'!R33)</f>
        <v/>
      </c>
      <c r="R33" s="13" t="str">
        <f>IF(OR('Government vaccine expenditure'!S33="",'Total vaccine expenditure'!S33=""),"",'Government vaccine expenditure'!S33/'Total vaccine expenditure'!S33)</f>
        <v/>
      </c>
      <c r="S33" s="13" t="str">
        <f>IF(OR('Government vaccine expenditure'!T33="",'Total vaccine expenditure'!T33=""),"",'Government vaccine expenditure'!T33/'Total vaccine expenditure'!T33)</f>
        <v/>
      </c>
      <c r="T33" s="13" t="str">
        <f>IF(OR('Government vaccine expenditure'!U33="",'Total vaccine expenditure'!U33=""),"",'Government vaccine expenditure'!U33/'Total vaccine expenditure'!U33)</f>
        <v/>
      </c>
      <c r="U33" s="13" t="str">
        <f>IF(OR('Government vaccine expenditure'!V33="",'Total vaccine expenditure'!V33=""),"",'Government vaccine expenditure'!V33/'Total vaccine expenditure'!V33)</f>
        <v/>
      </c>
      <c r="V33" s="13" t="str">
        <f>IF(OR('Government vaccine expenditure'!W33="",'Total vaccine expenditure'!W33=""),"",'Government vaccine expenditure'!W33/'Total vaccine expenditure'!W33)</f>
        <v/>
      </c>
      <c r="W33" s="13" t="str">
        <f>IF(OR('Government vaccine expenditure'!X33="",'Total vaccine expenditure'!X33=""),"",'Government vaccine expenditure'!X33/'Total vaccine expenditure'!X33)</f>
        <v/>
      </c>
      <c r="X33" s="12"/>
      <c r="Y33" s="9"/>
    </row>
    <row r="34" spans="1:25" x14ac:dyDescent="0.3">
      <c r="A34" s="2" t="s">
        <v>396</v>
      </c>
      <c r="B34" s="10" t="s">
        <v>179</v>
      </c>
      <c r="C34" s="10" t="s">
        <v>418</v>
      </c>
      <c r="D34" s="10" t="s">
        <v>373</v>
      </c>
      <c r="E34" s="13" t="str">
        <f>IF(OR('Government vaccine expenditure'!F34="",'Total vaccine expenditure'!F34=""),"",'Government vaccine expenditure'!F34/'Total vaccine expenditure'!F34)</f>
        <v/>
      </c>
      <c r="F34" s="13">
        <f>IF(OR('Government vaccine expenditure'!G34="",'Total vaccine expenditure'!G34=""),"",'Government vaccine expenditure'!G34/'Total vaccine expenditure'!G34)</f>
        <v>8.0000000000000002E-3</v>
      </c>
      <c r="G34" s="13" t="str">
        <f>IF(OR('Government vaccine expenditure'!H34="",'Total vaccine expenditure'!H34=""),"",'Government vaccine expenditure'!H34/'Total vaccine expenditure'!H34)</f>
        <v/>
      </c>
      <c r="H34" s="13">
        <f>IF(OR('Government vaccine expenditure'!I34="",'Total vaccine expenditure'!I34=""),"",'Government vaccine expenditure'!I34/'Total vaccine expenditure'!I34)</f>
        <v>7.4000536517302248E-2</v>
      </c>
      <c r="I34" s="13">
        <f>IF(OR('Government vaccine expenditure'!J34="",'Total vaccine expenditure'!J34=""),"",'Government vaccine expenditure'!J34/'Total vaccine expenditure'!J34)</f>
        <v>3.6009368508489042E-2</v>
      </c>
      <c r="J34" s="13">
        <f>IF(OR('Government vaccine expenditure'!K34="",'Total vaccine expenditure'!K34=""),"",'Government vaccine expenditure'!K34/'Total vaccine expenditure'!K34)</f>
        <v>9.9854395750826382E-3</v>
      </c>
      <c r="K34" s="13">
        <f>IF(OR('Government vaccine expenditure'!L34="",'Total vaccine expenditure'!L34=""),"",'Government vaccine expenditure'!L34/'Total vaccine expenditure'!L34)</f>
        <v>2.4169000100159821E-2</v>
      </c>
      <c r="L34" s="13">
        <f>IF(OR('Government vaccine expenditure'!M34="",'Total vaccine expenditure'!M34=""),"",'Government vaccine expenditure'!M34/'Total vaccine expenditure'!M34)</f>
        <v>2.4532358078801091E-2</v>
      </c>
      <c r="M34" s="13">
        <f>IF(OR('Government vaccine expenditure'!N34="",'Total vaccine expenditure'!N34=""),"",'Government vaccine expenditure'!N34/'Total vaccine expenditure'!N34)</f>
        <v>4.4367274567807841E-2</v>
      </c>
      <c r="N34" s="13">
        <f>IF(OR('Government vaccine expenditure'!O34="",'Total vaccine expenditure'!O34=""),"",'Government vaccine expenditure'!O34/'Total vaccine expenditure'!O34)</f>
        <v>1.5702526518873598E-2</v>
      </c>
      <c r="O34" s="13">
        <f>IF(OR('Government vaccine expenditure'!P34="",'Total vaccine expenditure'!P34=""),"",'Government vaccine expenditure'!P34/'Total vaccine expenditure'!P34)</f>
        <v>4.4267011556296643E-2</v>
      </c>
      <c r="P34" s="13">
        <f>IF(OR('Government vaccine expenditure'!Q34="",'Total vaccine expenditure'!Q34=""),"",'Government vaccine expenditure'!Q34/'Total vaccine expenditure'!Q34)</f>
        <v>5.3575297916467424E-2</v>
      </c>
      <c r="Q34" s="13">
        <f>IF(OR('Government vaccine expenditure'!R34="",'Total vaccine expenditure'!R34=""),"",'Government vaccine expenditure'!R34/'Total vaccine expenditure'!R34)</f>
        <v>0.14774233116745566</v>
      </c>
      <c r="R34" s="13" t="str">
        <f>IF(OR('Government vaccine expenditure'!S34="",'Total vaccine expenditure'!S34=""),"",'Government vaccine expenditure'!S34/'Total vaccine expenditure'!S34)</f>
        <v/>
      </c>
      <c r="S34" s="13" t="str">
        <f>IF(OR('Government vaccine expenditure'!T34="",'Total vaccine expenditure'!T34=""),"",'Government vaccine expenditure'!T34/'Total vaccine expenditure'!T34)</f>
        <v/>
      </c>
      <c r="T34" s="13">
        <f>IF(OR('Government vaccine expenditure'!U34="",'Total vaccine expenditure'!U34=""),"",'Government vaccine expenditure'!U34/'Total vaccine expenditure'!U34)</f>
        <v>3.1731298230002813E-2</v>
      </c>
      <c r="U34" s="13">
        <f>IF(OR('Government vaccine expenditure'!V34="",'Total vaccine expenditure'!V34=""),"",'Government vaccine expenditure'!V34/'Total vaccine expenditure'!V34)</f>
        <v>2.285090066908969E-2</v>
      </c>
      <c r="V34" s="13">
        <f>IF(OR('Government vaccine expenditure'!W34="",'Total vaccine expenditure'!W34=""),"",'Government vaccine expenditure'!W34/'Total vaccine expenditure'!W34)</f>
        <v>8.3855784171948652E-2</v>
      </c>
      <c r="W34" s="13">
        <f>IF(OR('Government vaccine expenditure'!X34="",'Total vaccine expenditure'!X34=""),"",'Government vaccine expenditure'!X34/'Total vaccine expenditure'!X34)</f>
        <v>0.10306319290057585</v>
      </c>
      <c r="X34" s="12"/>
      <c r="Y34" s="9"/>
    </row>
    <row r="35" spans="1:25" x14ac:dyDescent="0.3">
      <c r="A35" s="2" t="s">
        <v>31</v>
      </c>
      <c r="B35" s="10" t="s">
        <v>214</v>
      </c>
      <c r="C35" s="10" t="s">
        <v>418</v>
      </c>
      <c r="D35" s="10" t="s">
        <v>373</v>
      </c>
      <c r="E35" s="13">
        <f>IF(OR('Government vaccine expenditure'!F35="",'Total vaccine expenditure'!F35=""),"",'Government vaccine expenditure'!F35/'Total vaccine expenditure'!F35)</f>
        <v>0.54999999982812497</v>
      </c>
      <c r="F35" s="13">
        <f>IF(OR('Government vaccine expenditure'!G35="",'Total vaccine expenditure'!G35=""),"",'Government vaccine expenditure'!G35/'Total vaccine expenditure'!G35)</f>
        <v>0.79699956987377329</v>
      </c>
      <c r="G35" s="13">
        <f>IF(OR('Government vaccine expenditure'!H35="",'Total vaccine expenditure'!H35=""),"",'Government vaccine expenditure'!H35/'Total vaccine expenditure'!H35)</f>
        <v>0.53003609183875589</v>
      </c>
      <c r="H35" s="13">
        <f>IF(OR('Government vaccine expenditure'!I35="",'Total vaccine expenditure'!I35=""),"",'Government vaccine expenditure'!I35/'Total vaccine expenditure'!I35)</f>
        <v>0.45139991644219601</v>
      </c>
      <c r="I35" s="13">
        <f>IF(OR('Government vaccine expenditure'!J35="",'Total vaccine expenditure'!J35=""),"",'Government vaccine expenditure'!J35/'Total vaccine expenditure'!J35)</f>
        <v>0.60410214332263701</v>
      </c>
      <c r="J35" s="13">
        <f>IF(OR('Government vaccine expenditure'!K35="",'Total vaccine expenditure'!K35=""),"",'Government vaccine expenditure'!K35/'Total vaccine expenditure'!K35)</f>
        <v>0.11031996400151346</v>
      </c>
      <c r="K35" s="13">
        <f>IF(OR('Government vaccine expenditure'!L35="",'Total vaccine expenditure'!L35=""),"",'Government vaccine expenditure'!L35/'Total vaccine expenditure'!L35)</f>
        <v>0.24175790298574454</v>
      </c>
      <c r="L35" s="13">
        <f>IF(OR('Government vaccine expenditure'!M35="",'Total vaccine expenditure'!M35=""),"",'Government vaccine expenditure'!M35/'Total vaccine expenditure'!M35)</f>
        <v>0.40653168285692132</v>
      </c>
      <c r="M35" s="13">
        <f>IF(OR('Government vaccine expenditure'!N35="",'Total vaccine expenditure'!N35=""),"",'Government vaccine expenditure'!N35/'Total vaccine expenditure'!N35)</f>
        <v>0.97513718859153042</v>
      </c>
      <c r="N35" s="13">
        <f>IF(OR('Government vaccine expenditure'!O35="",'Total vaccine expenditure'!O35=""),"",'Government vaccine expenditure'!O35/'Total vaccine expenditure'!O35)</f>
        <v>0.34517751120286116</v>
      </c>
      <c r="O35" s="13">
        <f>IF(OR('Government vaccine expenditure'!P35="",'Total vaccine expenditure'!P35=""),"",'Government vaccine expenditure'!P35/'Total vaccine expenditure'!P35)</f>
        <v>0.15818807196821802</v>
      </c>
      <c r="P35" s="13">
        <f>IF(OR('Government vaccine expenditure'!Q35="",'Total vaccine expenditure'!Q35=""),"",'Government vaccine expenditure'!Q35/'Total vaccine expenditure'!Q35)</f>
        <v>0.35541769473451024</v>
      </c>
      <c r="Q35" s="13">
        <f>IF(OR('Government vaccine expenditure'!R35="",'Total vaccine expenditure'!R35=""),"",'Government vaccine expenditure'!R35/'Total vaccine expenditure'!R35)</f>
        <v>0.4842391660019138</v>
      </c>
      <c r="R35" s="13">
        <f>IF(OR('Government vaccine expenditure'!S35="",'Total vaccine expenditure'!S35=""),"",'Government vaccine expenditure'!S35/'Total vaccine expenditure'!S35)</f>
        <v>0.54244253242583795</v>
      </c>
      <c r="S35" s="13">
        <f>IF(OR('Government vaccine expenditure'!T35="",'Total vaccine expenditure'!T35=""),"",'Government vaccine expenditure'!T35/'Total vaccine expenditure'!T35)</f>
        <v>0.47617808271956635</v>
      </c>
      <c r="T35" s="13">
        <f>IF(OR('Government vaccine expenditure'!U35="",'Total vaccine expenditure'!U35=""),"",'Government vaccine expenditure'!U35/'Total vaccine expenditure'!U35)</f>
        <v>0.5236329571749847</v>
      </c>
      <c r="U35" s="13">
        <f>IF(OR('Government vaccine expenditure'!V35="",'Total vaccine expenditure'!V35=""),"",'Government vaccine expenditure'!V35/'Total vaccine expenditure'!V35)</f>
        <v>0.33940604801519952</v>
      </c>
      <c r="V35" s="13">
        <f>IF(OR('Government vaccine expenditure'!W35="",'Total vaccine expenditure'!W35=""),"",'Government vaccine expenditure'!W35/'Total vaccine expenditure'!W35)</f>
        <v>0.30587889938743756</v>
      </c>
      <c r="W35" s="13">
        <f>IF(OR('Government vaccine expenditure'!X35="",'Total vaccine expenditure'!X35=""),"",'Government vaccine expenditure'!X35/'Total vaccine expenditure'!X35)</f>
        <v>0.21603681440718983</v>
      </c>
      <c r="X35" s="12"/>
      <c r="Y35" s="9"/>
    </row>
    <row r="36" spans="1:25" x14ac:dyDescent="0.3">
      <c r="A36" s="2" t="s">
        <v>32</v>
      </c>
      <c r="B36" s="10" t="s">
        <v>215</v>
      </c>
      <c r="C36" s="10" t="s">
        <v>419</v>
      </c>
      <c r="D36" s="10" t="s">
        <v>374</v>
      </c>
      <c r="E36" s="13">
        <f>IF(OR('Government vaccine expenditure'!F36="",'Total vaccine expenditure'!F36=""),"",'Government vaccine expenditure'!F36/'Total vaccine expenditure'!F36)</f>
        <v>1</v>
      </c>
      <c r="F36" s="13">
        <f>IF(OR('Government vaccine expenditure'!G36="",'Total vaccine expenditure'!G36=""),"",'Government vaccine expenditure'!G36/'Total vaccine expenditure'!G36)</f>
        <v>1</v>
      </c>
      <c r="G36" s="13">
        <f>IF(OR('Government vaccine expenditure'!H36="",'Total vaccine expenditure'!H36=""),"",'Government vaccine expenditure'!H36/'Total vaccine expenditure'!H36)</f>
        <v>1.0000000088427532</v>
      </c>
      <c r="H36" s="13">
        <f>IF(OR('Government vaccine expenditure'!I36="",'Total vaccine expenditure'!I36=""),"",'Government vaccine expenditure'!I36/'Total vaccine expenditure'!I36)</f>
        <v>1.0000000116727699</v>
      </c>
      <c r="I36" s="13">
        <f>IF(OR('Government vaccine expenditure'!J36="",'Total vaccine expenditure'!J36=""),"",'Government vaccine expenditure'!J36/'Total vaccine expenditure'!J36)</f>
        <v>1</v>
      </c>
      <c r="J36" s="13">
        <f>IF(OR('Government vaccine expenditure'!K36="",'Total vaccine expenditure'!K36=""),"",'Government vaccine expenditure'!K36/'Total vaccine expenditure'!K36)</f>
        <v>1</v>
      </c>
      <c r="K36" s="13">
        <f>IF(OR('Government vaccine expenditure'!L36="",'Total vaccine expenditure'!L36=""),"",'Government vaccine expenditure'!L36/'Total vaccine expenditure'!L36)</f>
        <v>1</v>
      </c>
      <c r="L36" s="13">
        <f>IF(OR('Government vaccine expenditure'!M36="",'Total vaccine expenditure'!M36=""),"",'Government vaccine expenditure'!M36/'Total vaccine expenditure'!M36)</f>
        <v>1</v>
      </c>
      <c r="M36" s="13">
        <f>IF(OR('Government vaccine expenditure'!N36="",'Total vaccine expenditure'!N36=""),"",'Government vaccine expenditure'!N36/'Total vaccine expenditure'!N36)</f>
        <v>1</v>
      </c>
      <c r="N36" s="13">
        <f>IF(OR('Government vaccine expenditure'!O36="",'Total vaccine expenditure'!O36=""),"",'Government vaccine expenditure'!O36/'Total vaccine expenditure'!O36)</f>
        <v>1</v>
      </c>
      <c r="O36" s="13">
        <f>IF(OR('Government vaccine expenditure'!P36="",'Total vaccine expenditure'!P36=""),"",'Government vaccine expenditure'!P36/'Total vaccine expenditure'!P36)</f>
        <v>1</v>
      </c>
      <c r="P36" s="13">
        <f>IF(OR('Government vaccine expenditure'!Q36="",'Total vaccine expenditure'!Q36=""),"",'Government vaccine expenditure'!Q36/'Total vaccine expenditure'!Q36)</f>
        <v>1</v>
      </c>
      <c r="Q36" s="13">
        <f>IF(OR('Government vaccine expenditure'!R36="",'Total vaccine expenditure'!R36=""),"",'Government vaccine expenditure'!R36/'Total vaccine expenditure'!R36)</f>
        <v>1</v>
      </c>
      <c r="R36" s="13">
        <f>IF(OR('Government vaccine expenditure'!S36="",'Total vaccine expenditure'!S36=""),"",'Government vaccine expenditure'!S36/'Total vaccine expenditure'!S36)</f>
        <v>1</v>
      </c>
      <c r="S36" s="13" t="str">
        <f>IF(OR('Government vaccine expenditure'!T36="",'Total vaccine expenditure'!T36=""),"",'Government vaccine expenditure'!T36/'Total vaccine expenditure'!T36)</f>
        <v/>
      </c>
      <c r="T36" s="13" t="str">
        <f>IF(OR('Government vaccine expenditure'!U36="",'Total vaccine expenditure'!U36=""),"",'Government vaccine expenditure'!U36/'Total vaccine expenditure'!U36)</f>
        <v/>
      </c>
      <c r="U36" s="13" t="str">
        <f>IF(OR('Government vaccine expenditure'!V36="",'Total vaccine expenditure'!V36=""),"",'Government vaccine expenditure'!V36/'Total vaccine expenditure'!V36)</f>
        <v/>
      </c>
      <c r="V36" s="13" t="str">
        <f>IF(OR('Government vaccine expenditure'!W36="",'Total vaccine expenditure'!W36=""),"",'Government vaccine expenditure'!W36/'Total vaccine expenditure'!W36)</f>
        <v/>
      </c>
      <c r="W36" s="13">
        <f>IF(OR('Government vaccine expenditure'!X36="",'Total vaccine expenditure'!X36=""),"",'Government vaccine expenditure'!X36/'Total vaccine expenditure'!X36)</f>
        <v>1</v>
      </c>
      <c r="X36" s="12"/>
      <c r="Y36" s="9"/>
    </row>
    <row r="37" spans="1:25" x14ac:dyDescent="0.3">
      <c r="A37" s="2" t="s">
        <v>33</v>
      </c>
      <c r="B37" s="10" t="s">
        <v>216</v>
      </c>
      <c r="C37" s="10" t="s">
        <v>420</v>
      </c>
      <c r="D37" s="10" t="s">
        <v>374</v>
      </c>
      <c r="E37" s="13" t="str">
        <f>IF(OR('Government vaccine expenditure'!F37="",'Total vaccine expenditure'!F37=""),"",'Government vaccine expenditure'!F37/'Total vaccine expenditure'!F37)</f>
        <v/>
      </c>
      <c r="F37" s="13" t="str">
        <f>IF(OR('Government vaccine expenditure'!G37="",'Total vaccine expenditure'!G37=""),"",'Government vaccine expenditure'!G37/'Total vaccine expenditure'!G37)</f>
        <v/>
      </c>
      <c r="G37" s="13">
        <f>IF(OR('Government vaccine expenditure'!H37="",'Total vaccine expenditure'!H37=""),"",'Government vaccine expenditure'!H37/'Total vaccine expenditure'!H37)</f>
        <v>1.0000000010250025</v>
      </c>
      <c r="H37" s="13">
        <f>IF(OR('Government vaccine expenditure'!I37="",'Total vaccine expenditure'!I37=""),"",'Government vaccine expenditure'!I37/'Total vaccine expenditure'!I37)</f>
        <v>1.0000000004002039</v>
      </c>
      <c r="I37" s="13">
        <f>IF(OR('Government vaccine expenditure'!J37="",'Total vaccine expenditure'!J37=""),"",'Government vaccine expenditure'!J37/'Total vaccine expenditure'!J37)</f>
        <v>1</v>
      </c>
      <c r="J37" s="13">
        <f>IF(OR('Government vaccine expenditure'!K37="",'Total vaccine expenditure'!K37=""),"",'Government vaccine expenditure'!K37/'Total vaccine expenditure'!K37)</f>
        <v>1</v>
      </c>
      <c r="K37" s="13">
        <f>IF(OR('Government vaccine expenditure'!L37="",'Total vaccine expenditure'!L37=""),"",'Government vaccine expenditure'!L37/'Total vaccine expenditure'!L37)</f>
        <v>1</v>
      </c>
      <c r="L37" s="13">
        <f>IF(OR('Government vaccine expenditure'!M37="",'Total vaccine expenditure'!M37=""),"",'Government vaccine expenditure'!M37/'Total vaccine expenditure'!M37)</f>
        <v>1</v>
      </c>
      <c r="M37" s="13">
        <f>IF(OR('Government vaccine expenditure'!N37="",'Total vaccine expenditure'!N37=""),"",'Government vaccine expenditure'!N37/'Total vaccine expenditure'!N37)</f>
        <v>1</v>
      </c>
      <c r="N37" s="13">
        <f>IF(OR('Government vaccine expenditure'!O37="",'Total vaccine expenditure'!O37=""),"",'Government vaccine expenditure'!O37/'Total vaccine expenditure'!O37)</f>
        <v>1</v>
      </c>
      <c r="O37" s="13">
        <f>IF(OR('Government vaccine expenditure'!P37="",'Total vaccine expenditure'!P37=""),"",'Government vaccine expenditure'!P37/'Total vaccine expenditure'!P37)</f>
        <v>1</v>
      </c>
      <c r="P37" s="13">
        <f>IF(OR('Government vaccine expenditure'!Q37="",'Total vaccine expenditure'!Q37=""),"",'Government vaccine expenditure'!Q37/'Total vaccine expenditure'!Q37)</f>
        <v>1</v>
      </c>
      <c r="Q37" s="13">
        <f>IF(OR('Government vaccine expenditure'!R37="",'Total vaccine expenditure'!R37=""),"",'Government vaccine expenditure'!R37/'Total vaccine expenditure'!R37)</f>
        <v>1</v>
      </c>
      <c r="R37" s="13">
        <f>IF(OR('Government vaccine expenditure'!S37="",'Total vaccine expenditure'!S37=""),"",'Government vaccine expenditure'!S37/'Total vaccine expenditure'!S37)</f>
        <v>1</v>
      </c>
      <c r="S37" s="13">
        <f>IF(OR('Government vaccine expenditure'!T37="",'Total vaccine expenditure'!T37=""),"",'Government vaccine expenditure'!T37/'Total vaccine expenditure'!T37)</f>
        <v>1</v>
      </c>
      <c r="T37" s="13">
        <f>IF(OR('Government vaccine expenditure'!U37="",'Total vaccine expenditure'!U37=""),"",'Government vaccine expenditure'!U37/'Total vaccine expenditure'!U37)</f>
        <v>1</v>
      </c>
      <c r="U37" s="13">
        <f>IF(OR('Government vaccine expenditure'!V37="",'Total vaccine expenditure'!V37=""),"",'Government vaccine expenditure'!V37/'Total vaccine expenditure'!V37)</f>
        <v>1</v>
      </c>
      <c r="V37" s="13">
        <f>IF(OR('Government vaccine expenditure'!W37="",'Total vaccine expenditure'!W37=""),"",'Government vaccine expenditure'!W37/'Total vaccine expenditure'!W37)</f>
        <v>1</v>
      </c>
      <c r="W37" s="13">
        <f>IF(OR('Government vaccine expenditure'!X37="",'Total vaccine expenditure'!X37=""),"",'Government vaccine expenditure'!X37/'Total vaccine expenditure'!X37)</f>
        <v>1</v>
      </c>
      <c r="X37" s="12"/>
      <c r="Y37" s="6"/>
    </row>
    <row r="38" spans="1:25" x14ac:dyDescent="0.3">
      <c r="A38" s="2" t="s">
        <v>34</v>
      </c>
      <c r="B38" s="10" t="s">
        <v>217</v>
      </c>
      <c r="C38" s="10" t="s">
        <v>419</v>
      </c>
      <c r="D38" s="10" t="s">
        <v>374</v>
      </c>
      <c r="E38" s="13">
        <f>IF(OR('Government vaccine expenditure'!F38="",'Total vaccine expenditure'!F38=""),"",'Government vaccine expenditure'!F38/'Total vaccine expenditure'!F38)</f>
        <v>0.99999999308658372</v>
      </c>
      <c r="F38" s="13">
        <f>IF(OR('Government vaccine expenditure'!G38="",'Total vaccine expenditure'!G38=""),"",'Government vaccine expenditure'!G38/'Total vaccine expenditure'!G38)</f>
        <v>1</v>
      </c>
      <c r="G38" s="13">
        <f>IF(OR('Government vaccine expenditure'!H38="",'Total vaccine expenditure'!H38=""),"",'Government vaccine expenditure'!H38/'Total vaccine expenditure'!H38)</f>
        <v>1</v>
      </c>
      <c r="H38" s="13">
        <f>IF(OR('Government vaccine expenditure'!I38="",'Total vaccine expenditure'!I38=""),"",'Government vaccine expenditure'!I38/'Total vaccine expenditure'!I38)</f>
        <v>1</v>
      </c>
      <c r="I38" s="13">
        <f>IF(OR('Government vaccine expenditure'!J38="",'Total vaccine expenditure'!J38=""),"",'Government vaccine expenditure'!J38/'Total vaccine expenditure'!J38)</f>
        <v>1</v>
      </c>
      <c r="J38" s="13">
        <f>IF(OR('Government vaccine expenditure'!K38="",'Total vaccine expenditure'!K38=""),"",'Government vaccine expenditure'!K38/'Total vaccine expenditure'!K38)</f>
        <v>1</v>
      </c>
      <c r="K38" s="13">
        <f>IF(OR('Government vaccine expenditure'!L38="",'Total vaccine expenditure'!L38=""),"",'Government vaccine expenditure'!L38/'Total vaccine expenditure'!L38)</f>
        <v>1</v>
      </c>
      <c r="L38" s="13">
        <f>IF(OR('Government vaccine expenditure'!M38="",'Total vaccine expenditure'!M38=""),"",'Government vaccine expenditure'!M38/'Total vaccine expenditure'!M38)</f>
        <v>1</v>
      </c>
      <c r="M38" s="13">
        <f>IF(OR('Government vaccine expenditure'!N38="",'Total vaccine expenditure'!N38=""),"",'Government vaccine expenditure'!N38/'Total vaccine expenditure'!N38)</f>
        <v>1</v>
      </c>
      <c r="N38" s="13">
        <f>IF(OR('Government vaccine expenditure'!O38="",'Total vaccine expenditure'!O38=""),"",'Government vaccine expenditure'!O38/'Total vaccine expenditure'!O38)</f>
        <v>1</v>
      </c>
      <c r="O38" s="13">
        <f>IF(OR('Government vaccine expenditure'!P38="",'Total vaccine expenditure'!P38=""),"",'Government vaccine expenditure'!P38/'Total vaccine expenditure'!P38)</f>
        <v>1</v>
      </c>
      <c r="P38" s="13">
        <f>IF(OR('Government vaccine expenditure'!Q38="",'Total vaccine expenditure'!Q38=""),"",'Government vaccine expenditure'!Q38/'Total vaccine expenditure'!Q38)</f>
        <v>1</v>
      </c>
      <c r="Q38" s="13">
        <f>IF(OR('Government vaccine expenditure'!R38="",'Total vaccine expenditure'!R38=""),"",'Government vaccine expenditure'!R38/'Total vaccine expenditure'!R38)</f>
        <v>1</v>
      </c>
      <c r="R38" s="13">
        <f>IF(OR('Government vaccine expenditure'!S38="",'Total vaccine expenditure'!S38=""),"",'Government vaccine expenditure'!S38/'Total vaccine expenditure'!S38)</f>
        <v>1</v>
      </c>
      <c r="S38" s="13" t="str">
        <f>IF(OR('Government vaccine expenditure'!T38="",'Total vaccine expenditure'!T38=""),"",'Government vaccine expenditure'!T38/'Total vaccine expenditure'!T38)</f>
        <v/>
      </c>
      <c r="T38" s="13">
        <f>IF(OR('Government vaccine expenditure'!U38="",'Total vaccine expenditure'!U38=""),"",'Government vaccine expenditure'!U38/'Total vaccine expenditure'!U38)</f>
        <v>1</v>
      </c>
      <c r="U38" s="13" t="str">
        <f>IF(OR('Government vaccine expenditure'!V38="",'Total vaccine expenditure'!V38=""),"",'Government vaccine expenditure'!V38/'Total vaccine expenditure'!V38)</f>
        <v/>
      </c>
      <c r="V38" s="13">
        <f>IF(OR('Government vaccine expenditure'!W38="",'Total vaccine expenditure'!W38=""),"",'Government vaccine expenditure'!W38/'Total vaccine expenditure'!W38)</f>
        <v>1</v>
      </c>
      <c r="W38" s="13">
        <f>IF(OR('Government vaccine expenditure'!X38="",'Total vaccine expenditure'!X38=""),"",'Government vaccine expenditure'!X38/'Total vaccine expenditure'!X38)</f>
        <v>1</v>
      </c>
      <c r="X38" s="12"/>
      <c r="Y38" s="6"/>
    </row>
    <row r="39" spans="1:25" x14ac:dyDescent="0.3">
      <c r="A39" s="2" t="s">
        <v>399</v>
      </c>
      <c r="B39" s="10" t="s">
        <v>180</v>
      </c>
      <c r="C39" s="10" t="s">
        <v>418</v>
      </c>
      <c r="D39" s="10" t="s">
        <v>379</v>
      </c>
      <c r="E39" s="13" t="str">
        <f>IF(OR('Government vaccine expenditure'!F39="",'Total vaccine expenditure'!F39=""),"",'Government vaccine expenditure'!F39/'Total vaccine expenditure'!F39)</f>
        <v/>
      </c>
      <c r="F39" s="13" t="str">
        <f>IF(OR('Government vaccine expenditure'!G39="",'Total vaccine expenditure'!G39=""),"",'Government vaccine expenditure'!G39/'Total vaccine expenditure'!G39)</f>
        <v/>
      </c>
      <c r="G39" s="13" t="str">
        <f>IF(OR('Government vaccine expenditure'!H39="",'Total vaccine expenditure'!H39=""),"",'Government vaccine expenditure'!H39/'Total vaccine expenditure'!H39)</f>
        <v/>
      </c>
      <c r="H39" s="13">
        <f>IF(OR('Government vaccine expenditure'!I39="",'Total vaccine expenditure'!I39=""),"",'Government vaccine expenditure'!I39/'Total vaccine expenditure'!I39)</f>
        <v>4.3597807159382496E-2</v>
      </c>
      <c r="I39" s="13">
        <f>IF(OR('Government vaccine expenditure'!J39="",'Total vaccine expenditure'!J39=""),"",'Government vaccine expenditure'!J39/'Total vaccine expenditure'!J39)</f>
        <v>6.0258720930232559E-2</v>
      </c>
      <c r="J39" s="13">
        <f>IF(OR('Government vaccine expenditure'!K39="",'Total vaccine expenditure'!K39=""),"",'Government vaccine expenditure'!K39/'Total vaccine expenditure'!K39)</f>
        <v>7.0128392162085273E-2</v>
      </c>
      <c r="K39" s="13">
        <f>IF(OR('Government vaccine expenditure'!L39="",'Total vaccine expenditure'!L39=""),"",'Government vaccine expenditure'!L39/'Total vaccine expenditure'!L39)</f>
        <v>7.7261703711411167E-2</v>
      </c>
      <c r="L39" s="13">
        <f>IF(OR('Government vaccine expenditure'!M39="",'Total vaccine expenditure'!M39=""),"",'Government vaccine expenditure'!M39/'Total vaccine expenditure'!M39)</f>
        <v>6.6235911316787091E-2</v>
      </c>
      <c r="M39" s="13">
        <f>IF(OR('Government vaccine expenditure'!N39="",'Total vaccine expenditure'!N39=""),"",'Government vaccine expenditure'!N39/'Total vaccine expenditure'!N39)</f>
        <v>8.360010752425405E-2</v>
      </c>
      <c r="N39" s="13">
        <f>IF(OR('Government vaccine expenditure'!O39="",'Total vaccine expenditure'!O39=""),"",'Government vaccine expenditure'!O39/'Total vaccine expenditure'!O39)</f>
        <v>7.6188690081990751E-2</v>
      </c>
      <c r="O39" s="13">
        <f>IF(OR('Government vaccine expenditure'!P39="",'Total vaccine expenditure'!P39=""),"",'Government vaccine expenditure'!P39/'Total vaccine expenditure'!P39)</f>
        <v>7.5949367088607597E-2</v>
      </c>
      <c r="P39" s="13">
        <f>IF(OR('Government vaccine expenditure'!Q39="",'Total vaccine expenditure'!Q39=""),"",'Government vaccine expenditure'!Q39/'Total vaccine expenditure'!Q39)</f>
        <v>0.11627906976744186</v>
      </c>
      <c r="Q39" s="13">
        <f>IF(OR('Government vaccine expenditure'!R39="",'Total vaccine expenditure'!R39=""),"",'Government vaccine expenditure'!R39/'Total vaccine expenditure'!R39)</f>
        <v>8.1499592502037491E-2</v>
      </c>
      <c r="R39" s="13">
        <f>IF(OR('Government vaccine expenditure'!S39="",'Total vaccine expenditure'!S39=""),"",'Government vaccine expenditure'!S39/'Total vaccine expenditure'!S39)</f>
        <v>8.6478719582773436E-2</v>
      </c>
      <c r="S39" s="13">
        <f>IF(OR('Government vaccine expenditure'!T39="",'Total vaccine expenditure'!T39=""),"",'Government vaccine expenditure'!T39/'Total vaccine expenditure'!T39)</f>
        <v>0.26829215942993284</v>
      </c>
      <c r="T39" s="13">
        <f>IF(OR('Government vaccine expenditure'!U39="",'Total vaccine expenditure'!U39=""),"",'Government vaccine expenditure'!U39/'Total vaccine expenditure'!U39)</f>
        <v>0.22295901331441212</v>
      </c>
      <c r="U39" s="13">
        <f>IF(OR('Government vaccine expenditure'!V39="",'Total vaccine expenditure'!V39=""),"",'Government vaccine expenditure'!V39/'Total vaccine expenditure'!V39)</f>
        <v>0.24515966809152628</v>
      </c>
      <c r="V39" s="13">
        <f>IF(OR('Government vaccine expenditure'!W39="",'Total vaccine expenditure'!W39=""),"",'Government vaccine expenditure'!W39/'Total vaccine expenditure'!W39)</f>
        <v>0.46755468131962113</v>
      </c>
      <c r="W39" s="13">
        <f>IF(OR('Government vaccine expenditure'!X39="",'Total vaccine expenditure'!X39=""),"",'Government vaccine expenditure'!X39/'Total vaccine expenditure'!X39)</f>
        <v>0.54436157576437538</v>
      </c>
      <c r="X39" s="12"/>
      <c r="Y39" s="6"/>
    </row>
    <row r="40" spans="1:25" x14ac:dyDescent="0.3">
      <c r="A40" s="2" t="s">
        <v>398</v>
      </c>
      <c r="B40" s="10" t="s">
        <v>218</v>
      </c>
      <c r="C40" s="10" t="s">
        <v>418</v>
      </c>
      <c r="D40" s="10" t="s">
        <v>384</v>
      </c>
      <c r="E40" s="13">
        <f>IF(OR('Government vaccine expenditure'!F40="",'Total vaccine expenditure'!F40=""),"",'Government vaccine expenditure'!F40/'Total vaccine expenditure'!F40)</f>
        <v>0.74999999962499997</v>
      </c>
      <c r="F40" s="13">
        <f>IF(OR('Government vaccine expenditure'!G40="",'Total vaccine expenditure'!G40=""),"",'Government vaccine expenditure'!G40/'Total vaccine expenditure'!G40)</f>
        <v>1</v>
      </c>
      <c r="G40" s="13">
        <f>IF(OR('Government vaccine expenditure'!H40="",'Total vaccine expenditure'!H40=""),"",'Government vaccine expenditure'!H40/'Total vaccine expenditure'!H40)</f>
        <v>1</v>
      </c>
      <c r="H40" s="13">
        <f>IF(OR('Government vaccine expenditure'!I40="",'Total vaccine expenditure'!I40=""),"",'Government vaccine expenditure'!I40/'Total vaccine expenditure'!I40)</f>
        <v>1</v>
      </c>
      <c r="I40" s="13">
        <f>IF(OR('Government vaccine expenditure'!J40="",'Total vaccine expenditure'!J40=""),"",'Government vaccine expenditure'!J40/'Total vaccine expenditure'!J40)</f>
        <v>0.13446659815005138</v>
      </c>
      <c r="J40" s="13">
        <f>IF(OR('Government vaccine expenditure'!K40="",'Total vaccine expenditure'!K40=""),"",'Government vaccine expenditure'!K40/'Total vaccine expenditure'!K40)</f>
        <v>8.7177896316198086E-2</v>
      </c>
      <c r="K40" s="13">
        <f>IF(OR('Government vaccine expenditure'!L40="",'Total vaccine expenditure'!L40=""),"",'Government vaccine expenditure'!L40/'Total vaccine expenditure'!L40)</f>
        <v>0.10936164169751168</v>
      </c>
      <c r="L40" s="13">
        <f>IF(OR('Government vaccine expenditure'!M40="",'Total vaccine expenditure'!M40=""),"",'Government vaccine expenditure'!M40/'Total vaccine expenditure'!M40)</f>
        <v>0.14521944759573327</v>
      </c>
      <c r="M40" s="13">
        <f>IF(OR('Government vaccine expenditure'!N40="",'Total vaccine expenditure'!N40=""),"",'Government vaccine expenditure'!N40/'Total vaccine expenditure'!N40)</f>
        <v>0.33553314699701814</v>
      </c>
      <c r="N40" s="13">
        <f>IF(OR('Government vaccine expenditure'!O40="",'Total vaccine expenditure'!O40=""),"",'Government vaccine expenditure'!O40/'Total vaccine expenditure'!O40)</f>
        <v>0.54997668239972974</v>
      </c>
      <c r="O40" s="13">
        <f>IF(OR('Government vaccine expenditure'!P40="",'Total vaccine expenditure'!P40=""),"",'Government vaccine expenditure'!P40/'Total vaccine expenditure'!P40)</f>
        <v>0.78370494102397736</v>
      </c>
      <c r="P40" s="13">
        <f>IF(OR('Government vaccine expenditure'!Q40="",'Total vaccine expenditure'!Q40=""),"",'Government vaccine expenditure'!Q40/'Total vaccine expenditure'!Q40)</f>
        <v>0.42196306605126865</v>
      </c>
      <c r="Q40" s="13">
        <f>IF(OR('Government vaccine expenditure'!R40="",'Total vaccine expenditure'!R40=""),"",'Government vaccine expenditure'!R40/'Total vaccine expenditure'!R40)</f>
        <v>0.70336172655359652</v>
      </c>
      <c r="R40" s="13">
        <f>IF(OR('Government vaccine expenditure'!S40="",'Total vaccine expenditure'!S40=""),"",'Government vaccine expenditure'!S40/'Total vaccine expenditure'!S40)</f>
        <v>1</v>
      </c>
      <c r="S40" s="13">
        <f>IF(OR('Government vaccine expenditure'!T40="",'Total vaccine expenditure'!T40=""),"",'Government vaccine expenditure'!T40/'Total vaccine expenditure'!T40)</f>
        <v>0.55201237854744278</v>
      </c>
      <c r="T40" s="13">
        <f>IF(OR('Government vaccine expenditure'!U40="",'Total vaccine expenditure'!U40=""),"",'Government vaccine expenditure'!U40/'Total vaccine expenditure'!U40)</f>
        <v>0.38206805713262809</v>
      </c>
      <c r="U40" s="13">
        <f>IF(OR('Government vaccine expenditure'!V40="",'Total vaccine expenditure'!V40=""),"",'Government vaccine expenditure'!V40/'Total vaccine expenditure'!V40)</f>
        <v>0.93826233785966584</v>
      </c>
      <c r="V40" s="13">
        <f>IF(OR('Government vaccine expenditure'!W40="",'Total vaccine expenditure'!W40=""),"",'Government vaccine expenditure'!W40/'Total vaccine expenditure'!W40)</f>
        <v>0.15082268970326532</v>
      </c>
      <c r="W40" s="13">
        <f>IF(OR('Government vaccine expenditure'!X40="",'Total vaccine expenditure'!X40=""),"",'Government vaccine expenditure'!X40/'Total vaccine expenditure'!X40)</f>
        <v>1.9324675746574784E-2</v>
      </c>
      <c r="X40" s="12"/>
      <c r="Y40" s="6"/>
    </row>
    <row r="41" spans="1:25" x14ac:dyDescent="0.3">
      <c r="A41" s="2" t="s">
        <v>37</v>
      </c>
      <c r="B41" s="10" t="s">
        <v>219</v>
      </c>
      <c r="C41" s="10" t="s">
        <v>420</v>
      </c>
      <c r="D41" s="10" t="s">
        <v>374</v>
      </c>
      <c r="E41" s="13">
        <f>IF(OR('Government vaccine expenditure'!F41="",'Total vaccine expenditure'!F41=""),"",'Government vaccine expenditure'!F41/'Total vaccine expenditure'!F41)</f>
        <v>1.0001539666551018</v>
      </c>
      <c r="F41" s="13">
        <f>IF(OR('Government vaccine expenditure'!G41="",'Total vaccine expenditure'!G41=""),"",'Government vaccine expenditure'!G41/'Total vaccine expenditure'!G41)</f>
        <v>1</v>
      </c>
      <c r="G41" s="13">
        <f>IF(OR('Government vaccine expenditure'!H41="",'Total vaccine expenditure'!H41=""),"",'Government vaccine expenditure'!H41/'Total vaccine expenditure'!H41)</f>
        <v>0.99987366422683077</v>
      </c>
      <c r="H41" s="13">
        <f>IF(OR('Government vaccine expenditure'!I41="",'Total vaccine expenditure'!I41=""),"",'Government vaccine expenditure'!I41/'Total vaccine expenditure'!I41)</f>
        <v>1</v>
      </c>
      <c r="I41" s="13">
        <f>IF(OR('Government vaccine expenditure'!J41="",'Total vaccine expenditure'!J41=""),"",'Government vaccine expenditure'!J41/'Total vaccine expenditure'!J41)</f>
        <v>0.8</v>
      </c>
      <c r="J41" s="13">
        <f>IF(OR('Government vaccine expenditure'!K41="",'Total vaccine expenditure'!K41=""),"",'Government vaccine expenditure'!K41/'Total vaccine expenditure'!K41)</f>
        <v>0.8</v>
      </c>
      <c r="K41" s="13">
        <f>IF(OR('Government vaccine expenditure'!L41="",'Total vaccine expenditure'!L41=""),"",'Government vaccine expenditure'!L41/'Total vaccine expenditure'!L41)</f>
        <v>0.8</v>
      </c>
      <c r="L41" s="13">
        <f>IF(OR('Government vaccine expenditure'!M41="",'Total vaccine expenditure'!M41=""),"",'Government vaccine expenditure'!M41/'Total vaccine expenditure'!M41)</f>
        <v>0.8</v>
      </c>
      <c r="M41" s="13">
        <f>IF(OR('Government vaccine expenditure'!N41="",'Total vaccine expenditure'!N41=""),"",'Government vaccine expenditure'!N41/'Total vaccine expenditure'!N41)</f>
        <v>0.8</v>
      </c>
      <c r="N41" s="13">
        <f>IF(OR('Government vaccine expenditure'!O41="",'Total vaccine expenditure'!O41=""),"",'Government vaccine expenditure'!O41/'Total vaccine expenditure'!O41)</f>
        <v>0.8</v>
      </c>
      <c r="O41" s="13">
        <f>IF(OR('Government vaccine expenditure'!P41="",'Total vaccine expenditure'!P41=""),"",'Government vaccine expenditure'!P41/'Total vaccine expenditure'!P41)</f>
        <v>0.8</v>
      </c>
      <c r="P41" s="13">
        <f>IF(OR('Government vaccine expenditure'!Q41="",'Total vaccine expenditure'!Q41=""),"",'Government vaccine expenditure'!Q41/'Total vaccine expenditure'!Q41)</f>
        <v>0.8</v>
      </c>
      <c r="Q41" s="13">
        <f>IF(OR('Government vaccine expenditure'!R41="",'Total vaccine expenditure'!R41=""),"",'Government vaccine expenditure'!R41/'Total vaccine expenditure'!R41)</f>
        <v>0.7419114219114219</v>
      </c>
      <c r="R41" s="13">
        <f>IF(OR('Government vaccine expenditure'!S41="",'Total vaccine expenditure'!S41=""),"",'Government vaccine expenditure'!S41/'Total vaccine expenditure'!S41)</f>
        <v>0.74187230708969842</v>
      </c>
      <c r="S41" s="13" t="str">
        <f>IF(OR('Government vaccine expenditure'!T41="",'Total vaccine expenditure'!T41=""),"",'Government vaccine expenditure'!T41/'Total vaccine expenditure'!T41)</f>
        <v/>
      </c>
      <c r="T41" s="13" t="str">
        <f>IF(OR('Government vaccine expenditure'!U41="",'Total vaccine expenditure'!U41=""),"",'Government vaccine expenditure'!U41/'Total vaccine expenditure'!U41)</f>
        <v/>
      </c>
      <c r="U41" s="13" t="str">
        <f>IF(OR('Government vaccine expenditure'!V41="",'Total vaccine expenditure'!V41=""),"",'Government vaccine expenditure'!V41/'Total vaccine expenditure'!V41)</f>
        <v/>
      </c>
      <c r="V41" s="13" t="str">
        <f>IF(OR('Government vaccine expenditure'!W41="",'Total vaccine expenditure'!W41=""),"",'Government vaccine expenditure'!W41/'Total vaccine expenditure'!W41)</f>
        <v/>
      </c>
      <c r="W41" s="13" t="str">
        <f>IF(OR('Government vaccine expenditure'!X41="",'Total vaccine expenditure'!X41=""),"",'Government vaccine expenditure'!X41/'Total vaccine expenditure'!X41)</f>
        <v/>
      </c>
      <c r="X41" s="12"/>
      <c r="Y41" s="9"/>
    </row>
    <row r="42" spans="1:25" x14ac:dyDescent="0.3">
      <c r="A42" s="2" t="s">
        <v>38</v>
      </c>
      <c r="B42" s="10" t="s">
        <v>220</v>
      </c>
      <c r="C42" s="10" t="s">
        <v>419</v>
      </c>
      <c r="D42" s="10" t="s">
        <v>374</v>
      </c>
      <c r="E42" s="13" t="str">
        <f>IF(OR('Government vaccine expenditure'!F42="",'Total vaccine expenditure'!F42=""),"",'Government vaccine expenditure'!F42/'Total vaccine expenditure'!F42)</f>
        <v/>
      </c>
      <c r="F42" s="13" t="str">
        <f>IF(OR('Government vaccine expenditure'!G42="",'Total vaccine expenditure'!G42=""),"",'Government vaccine expenditure'!G42/'Total vaccine expenditure'!G42)</f>
        <v/>
      </c>
      <c r="G42" s="13">
        <f>IF(OR('Government vaccine expenditure'!H42="",'Total vaccine expenditure'!H42=""),"",'Government vaccine expenditure'!H42/'Total vaccine expenditure'!H42)</f>
        <v>0.19400004309480506</v>
      </c>
      <c r="H42" s="13">
        <f>IF(OR('Government vaccine expenditure'!I42="",'Total vaccine expenditure'!I42=""),"",'Government vaccine expenditure'!I42/'Total vaccine expenditure'!I42)</f>
        <v>1.0000000275600023</v>
      </c>
      <c r="I42" s="13">
        <f>IF(OR('Government vaccine expenditure'!J42="",'Total vaccine expenditure'!J42=""),"",'Government vaccine expenditure'!J42/'Total vaccine expenditure'!J42)</f>
        <v>1</v>
      </c>
      <c r="J42" s="13">
        <f>IF(OR('Government vaccine expenditure'!K42="",'Total vaccine expenditure'!K42=""),"",'Government vaccine expenditure'!K42/'Total vaccine expenditure'!K42)</f>
        <v>0.99995683803798718</v>
      </c>
      <c r="K42" s="13">
        <f>IF(OR('Government vaccine expenditure'!L42="",'Total vaccine expenditure'!L42=""),"",'Government vaccine expenditure'!L42/'Total vaccine expenditure'!L42)</f>
        <v>1</v>
      </c>
      <c r="L42" s="13">
        <f>IF(OR('Government vaccine expenditure'!M42="",'Total vaccine expenditure'!M42=""),"",'Government vaccine expenditure'!M42/'Total vaccine expenditure'!M42)</f>
        <v>1</v>
      </c>
      <c r="M42" s="13">
        <f>IF(OR('Government vaccine expenditure'!N42="",'Total vaccine expenditure'!N42=""),"",'Government vaccine expenditure'!N42/'Total vaccine expenditure'!N42)</f>
        <v>1</v>
      </c>
      <c r="N42" s="13">
        <f>IF(OR('Government vaccine expenditure'!O42="",'Total vaccine expenditure'!O42=""),"",'Government vaccine expenditure'!O42/'Total vaccine expenditure'!O42)</f>
        <v>1</v>
      </c>
      <c r="O42" s="13">
        <f>IF(OR('Government vaccine expenditure'!P42="",'Total vaccine expenditure'!P42=""),"",'Government vaccine expenditure'!P42/'Total vaccine expenditure'!P42)</f>
        <v>1</v>
      </c>
      <c r="P42" s="13">
        <f>IF(OR('Government vaccine expenditure'!Q42="",'Total vaccine expenditure'!Q42=""),"",'Government vaccine expenditure'!Q42/'Total vaccine expenditure'!Q42)</f>
        <v>1</v>
      </c>
      <c r="Q42" s="13">
        <f>IF(OR('Government vaccine expenditure'!R42="",'Total vaccine expenditure'!R42=""),"",'Government vaccine expenditure'!R42/'Total vaccine expenditure'!R42)</f>
        <v>1</v>
      </c>
      <c r="R42" s="13" t="str">
        <f>IF(OR('Government vaccine expenditure'!S42="",'Total vaccine expenditure'!S42=""),"",'Government vaccine expenditure'!S42/'Total vaccine expenditure'!S42)</f>
        <v/>
      </c>
      <c r="S42" s="13" t="str">
        <f>IF(OR('Government vaccine expenditure'!T42="",'Total vaccine expenditure'!T42=""),"",'Government vaccine expenditure'!T42/'Total vaccine expenditure'!T42)</f>
        <v/>
      </c>
      <c r="T42" s="13" t="str">
        <f>IF(OR('Government vaccine expenditure'!U42="",'Total vaccine expenditure'!U42=""),"",'Government vaccine expenditure'!U42/'Total vaccine expenditure'!U42)</f>
        <v/>
      </c>
      <c r="U42" s="13">
        <f>IF(OR('Government vaccine expenditure'!V42="",'Total vaccine expenditure'!V42=""),"",'Government vaccine expenditure'!V42/'Total vaccine expenditure'!V42)</f>
        <v>1</v>
      </c>
      <c r="V42" s="13" t="str">
        <f>IF(OR('Government vaccine expenditure'!W42="",'Total vaccine expenditure'!W42=""),"",'Government vaccine expenditure'!W42/'Total vaccine expenditure'!W42)</f>
        <v/>
      </c>
      <c r="W42" s="13" t="str">
        <f>IF(OR('Government vaccine expenditure'!X42="",'Total vaccine expenditure'!X42=""),"",'Government vaccine expenditure'!X42/'Total vaccine expenditure'!X42)</f>
        <v/>
      </c>
      <c r="X42" s="12"/>
      <c r="Y42" s="6"/>
    </row>
    <row r="43" spans="1:25" x14ac:dyDescent="0.3">
      <c r="A43" s="2" t="s">
        <v>39</v>
      </c>
      <c r="B43" s="10" t="s">
        <v>221</v>
      </c>
      <c r="C43" s="10" t="s">
        <v>418</v>
      </c>
      <c r="D43" s="10" t="s">
        <v>384</v>
      </c>
      <c r="E43" s="13">
        <f>IF(OR('Government vaccine expenditure'!F43="",'Total vaccine expenditure'!F43=""),"",'Government vaccine expenditure'!F43/'Total vaccine expenditure'!F43)</f>
        <v>0.28000002288011738</v>
      </c>
      <c r="F43" s="13">
        <f>IF(OR('Government vaccine expenditure'!G43="",'Total vaccine expenditure'!G43=""),"",'Government vaccine expenditure'!G43/'Total vaccine expenditure'!G43)</f>
        <v>0.31000000487363916</v>
      </c>
      <c r="G43" s="13">
        <f>IF(OR('Government vaccine expenditure'!H43="",'Total vaccine expenditure'!H43=""),"",'Government vaccine expenditure'!H43/'Total vaccine expenditure'!H43)</f>
        <v>0.31000001688553258</v>
      </c>
      <c r="H43" s="13">
        <f>IF(OR('Government vaccine expenditure'!I43="",'Total vaccine expenditure'!I43=""),"",'Government vaccine expenditure'!I43/'Total vaccine expenditure'!I43)</f>
        <v>0.50000000215717078</v>
      </c>
      <c r="I43" s="13">
        <f>IF(OR('Government vaccine expenditure'!J43="",'Total vaccine expenditure'!J43=""),"",'Government vaccine expenditure'!J43/'Total vaccine expenditure'!J43)</f>
        <v>0.5469752626258878</v>
      </c>
      <c r="J43" s="13">
        <f>IF(OR('Government vaccine expenditure'!K43="",'Total vaccine expenditure'!K43=""),"",'Government vaccine expenditure'!K43/'Total vaccine expenditure'!K43)</f>
        <v>0.29962174959648796</v>
      </c>
      <c r="K43" s="13">
        <f>IF(OR('Government vaccine expenditure'!L43="",'Total vaccine expenditure'!L43=""),"",'Government vaccine expenditure'!L43/'Total vaccine expenditure'!L43)</f>
        <v>0.2645508976304089</v>
      </c>
      <c r="L43" s="13">
        <f>IF(OR('Government vaccine expenditure'!M43="",'Total vaccine expenditure'!M43=""),"",'Government vaccine expenditure'!M43/'Total vaccine expenditure'!M43)</f>
        <v>0.59987045621211788</v>
      </c>
      <c r="M43" s="13">
        <f>IF(OR('Government vaccine expenditure'!N43="",'Total vaccine expenditure'!N43=""),"",'Government vaccine expenditure'!N43/'Total vaccine expenditure'!N43)</f>
        <v>0.16163936092256992</v>
      </c>
      <c r="N43" s="13">
        <f>IF(OR('Government vaccine expenditure'!O43="",'Total vaccine expenditure'!O43=""),"",'Government vaccine expenditure'!O43/'Total vaccine expenditure'!O43)</f>
        <v>0.25101189168836874</v>
      </c>
      <c r="O43" s="13">
        <f>IF(OR('Government vaccine expenditure'!P43="",'Total vaccine expenditure'!P43=""),"",'Government vaccine expenditure'!P43/'Total vaccine expenditure'!P43)</f>
        <v>0.54203484805540503</v>
      </c>
      <c r="P43" s="13">
        <f>IF(OR('Government vaccine expenditure'!Q43="",'Total vaccine expenditure'!Q43=""),"",'Government vaccine expenditure'!Q43/'Total vaccine expenditure'!Q43)</f>
        <v>0.23499894995467374</v>
      </c>
      <c r="Q43" s="13">
        <f>IF(OR('Government vaccine expenditure'!R43="",'Total vaccine expenditure'!R43=""),"",'Government vaccine expenditure'!R43/'Total vaccine expenditure'!R43)</f>
        <v>0.49795070423618737</v>
      </c>
      <c r="R43" s="13">
        <f>IF(OR('Government vaccine expenditure'!S43="",'Total vaccine expenditure'!S43=""),"",'Government vaccine expenditure'!S43/'Total vaccine expenditure'!S43)</f>
        <v>0.51618449870914018</v>
      </c>
      <c r="S43" s="13">
        <f>IF(OR('Government vaccine expenditure'!T43="",'Total vaccine expenditure'!T43=""),"",'Government vaccine expenditure'!T43/'Total vaccine expenditure'!T43)</f>
        <v>0.24367305256713315</v>
      </c>
      <c r="T43" s="13">
        <f>IF(OR('Government vaccine expenditure'!U43="",'Total vaccine expenditure'!U43=""),"",'Government vaccine expenditure'!U43/'Total vaccine expenditure'!U43)</f>
        <v>0.27997923745024772</v>
      </c>
      <c r="U43" s="13">
        <f>IF(OR('Government vaccine expenditure'!V43="",'Total vaccine expenditure'!V43=""),"",'Government vaccine expenditure'!V43/'Total vaccine expenditure'!V43)</f>
        <v>0.25727820300208359</v>
      </c>
      <c r="V43" s="13">
        <f>IF(OR('Government vaccine expenditure'!W43="",'Total vaccine expenditure'!W43=""),"",'Government vaccine expenditure'!W43/'Total vaccine expenditure'!W43)</f>
        <v>0.11693097742641116</v>
      </c>
      <c r="W43" s="13">
        <f>IF(OR('Government vaccine expenditure'!X43="",'Total vaccine expenditure'!X43=""),"",'Government vaccine expenditure'!X43/'Total vaccine expenditure'!X43)</f>
        <v>0.43810855929957077</v>
      </c>
      <c r="X43" s="12"/>
      <c r="Y43" s="6"/>
    </row>
    <row r="44" spans="1:25" x14ac:dyDescent="0.3">
      <c r="A44" s="2" t="s">
        <v>40</v>
      </c>
      <c r="B44" s="10" t="s">
        <v>222</v>
      </c>
      <c r="C44" s="10" t="s">
        <v>417</v>
      </c>
      <c r="D44" s="10" t="s">
        <v>374</v>
      </c>
      <c r="E44" s="13">
        <f>IF(OR('Government vaccine expenditure'!F44="",'Total vaccine expenditure'!F44=""),"",'Government vaccine expenditure'!F44/'Total vaccine expenditure'!F44)</f>
        <v>0.99999996163731419</v>
      </c>
      <c r="F44" s="13" t="str">
        <f>IF(OR('Government vaccine expenditure'!G44="",'Total vaccine expenditure'!G44=""),"",'Government vaccine expenditure'!G44/'Total vaccine expenditure'!G44)</f>
        <v/>
      </c>
      <c r="G44" s="13" t="str">
        <f>IF(OR('Government vaccine expenditure'!H44="",'Total vaccine expenditure'!H44=""),"",'Government vaccine expenditure'!H44/'Total vaccine expenditure'!H44)</f>
        <v/>
      </c>
      <c r="H44" s="13" t="str">
        <f>IF(OR('Government vaccine expenditure'!I44="",'Total vaccine expenditure'!I44=""),"",'Government vaccine expenditure'!I44/'Total vaccine expenditure'!I44)</f>
        <v/>
      </c>
      <c r="I44" s="13" t="str">
        <f>IF(OR('Government vaccine expenditure'!J44="",'Total vaccine expenditure'!J44=""),"",'Government vaccine expenditure'!J44/'Total vaccine expenditure'!J44)</f>
        <v/>
      </c>
      <c r="J44" s="13" t="str">
        <f>IF(OR('Government vaccine expenditure'!K44="",'Total vaccine expenditure'!K44=""),"",'Government vaccine expenditure'!K44/'Total vaccine expenditure'!K44)</f>
        <v/>
      </c>
      <c r="K44" s="13">
        <f>IF(OR('Government vaccine expenditure'!L44="",'Total vaccine expenditure'!L44=""),"",'Government vaccine expenditure'!L44/'Total vaccine expenditure'!L44)</f>
        <v>1</v>
      </c>
      <c r="L44" s="13">
        <f>IF(OR('Government vaccine expenditure'!M44="",'Total vaccine expenditure'!M44=""),"",'Government vaccine expenditure'!M44/'Total vaccine expenditure'!M44)</f>
        <v>1</v>
      </c>
      <c r="M44" s="13">
        <f>IF(OR('Government vaccine expenditure'!N44="",'Total vaccine expenditure'!N44=""),"",'Government vaccine expenditure'!N44/'Total vaccine expenditure'!N44)</f>
        <v>1</v>
      </c>
      <c r="N44" s="13">
        <f>IF(OR('Government vaccine expenditure'!O44="",'Total vaccine expenditure'!O44=""),"",'Government vaccine expenditure'!O44/'Total vaccine expenditure'!O44)</f>
        <v>1</v>
      </c>
      <c r="O44" s="13">
        <f>IF(OR('Government vaccine expenditure'!P44="",'Total vaccine expenditure'!P44=""),"",'Government vaccine expenditure'!P44/'Total vaccine expenditure'!P44)</f>
        <v>1</v>
      </c>
      <c r="P44" s="13">
        <f>IF(OR('Government vaccine expenditure'!Q44="",'Total vaccine expenditure'!Q44=""),"",'Government vaccine expenditure'!Q44/'Total vaccine expenditure'!Q44)</f>
        <v>1</v>
      </c>
      <c r="Q44" s="13">
        <f>IF(OR('Government vaccine expenditure'!R44="",'Total vaccine expenditure'!R44=""),"",'Government vaccine expenditure'!R44/'Total vaccine expenditure'!R44)</f>
        <v>1</v>
      </c>
      <c r="R44" s="13">
        <f>IF(OR('Government vaccine expenditure'!S44="",'Total vaccine expenditure'!S44=""),"",'Government vaccine expenditure'!S44/'Total vaccine expenditure'!S44)</f>
        <v>1</v>
      </c>
      <c r="S44" s="13">
        <f>IF(OR('Government vaccine expenditure'!T44="",'Total vaccine expenditure'!T44=""),"",'Government vaccine expenditure'!T44/'Total vaccine expenditure'!T44)</f>
        <v>0.99999934861574336</v>
      </c>
      <c r="T44" s="13">
        <f>IF(OR('Government vaccine expenditure'!U44="",'Total vaccine expenditure'!U44=""),"",'Government vaccine expenditure'!U44/'Total vaccine expenditure'!U44)</f>
        <v>1</v>
      </c>
      <c r="U44" s="13">
        <f>IF(OR('Government vaccine expenditure'!V44="",'Total vaccine expenditure'!V44=""),"",'Government vaccine expenditure'!V44/'Total vaccine expenditure'!V44)</f>
        <v>1</v>
      </c>
      <c r="V44" s="13">
        <f>IF(OR('Government vaccine expenditure'!W44="",'Total vaccine expenditure'!W44=""),"",'Government vaccine expenditure'!W44/'Total vaccine expenditure'!W44)</f>
        <v>1</v>
      </c>
      <c r="W44" s="13">
        <f>IF(OR('Government vaccine expenditure'!X44="",'Total vaccine expenditure'!X44=""),"",'Government vaccine expenditure'!X44/'Total vaccine expenditure'!X44)</f>
        <v>1</v>
      </c>
      <c r="X44" s="12"/>
      <c r="Y44" s="9"/>
    </row>
    <row r="45" spans="1:25" x14ac:dyDescent="0.3">
      <c r="A45" s="2" t="s">
        <v>41</v>
      </c>
      <c r="B45" s="10" t="s">
        <v>223</v>
      </c>
      <c r="C45" s="10" t="s">
        <v>419</v>
      </c>
      <c r="D45" s="10" t="s">
        <v>376</v>
      </c>
      <c r="E45" s="13">
        <f>IF(OR('Government vaccine expenditure'!F45="",'Total vaccine expenditure'!F45=""),"",'Government vaccine expenditure'!F45/'Total vaccine expenditure'!F45)</f>
        <v>0.99099999319781062</v>
      </c>
      <c r="F45" s="13">
        <f>IF(OR('Government vaccine expenditure'!G45="",'Total vaccine expenditure'!G45=""),"",'Government vaccine expenditure'!G45/'Total vaccine expenditure'!G45)</f>
        <v>0.99099998109147713</v>
      </c>
      <c r="G45" s="13">
        <f>IF(OR('Government vaccine expenditure'!H45="",'Total vaccine expenditure'!H45=""),"",'Government vaccine expenditure'!H45/'Total vaccine expenditure'!H45)</f>
        <v>0.98599997264423045</v>
      </c>
      <c r="H45" s="13">
        <f>IF(OR('Government vaccine expenditure'!I45="",'Total vaccine expenditure'!I45=""),"",'Government vaccine expenditure'!I45/'Total vaccine expenditure'!I45)</f>
        <v>0.98600002527510966</v>
      </c>
      <c r="I45" s="13">
        <f>IF(OR('Government vaccine expenditure'!J45="",'Total vaccine expenditure'!J45=""),"",'Government vaccine expenditure'!J45/'Total vaccine expenditure'!J45)</f>
        <v>0.98723197452245737</v>
      </c>
      <c r="J45" s="13">
        <f>IF(OR('Government vaccine expenditure'!K45="",'Total vaccine expenditure'!K45=""),"",'Government vaccine expenditure'!K45/'Total vaccine expenditure'!K45)</f>
        <v>0.99433658306467587</v>
      </c>
      <c r="K45" s="13">
        <f>IF(OR('Government vaccine expenditure'!L45="",'Total vaccine expenditure'!L45=""),"",'Government vaccine expenditure'!L45/'Total vaccine expenditure'!L45)</f>
        <v>0.98999996637118148</v>
      </c>
      <c r="L45" s="13">
        <f>IF(OR('Government vaccine expenditure'!M45="",'Total vaccine expenditure'!M45=""),"",'Government vaccine expenditure'!M45/'Total vaccine expenditure'!M45)</f>
        <v>0.99000420458061289</v>
      </c>
      <c r="M45" s="13">
        <f>IF(OR('Government vaccine expenditure'!N45="",'Total vaccine expenditure'!N45=""),"",'Government vaccine expenditure'!N45/'Total vaccine expenditure'!N45)</f>
        <v>0.99434016589032936</v>
      </c>
      <c r="N45" s="13">
        <f>IF(OR('Government vaccine expenditure'!O45="",'Total vaccine expenditure'!O45=""),"",'Government vaccine expenditure'!O45/'Total vaccine expenditure'!O45)</f>
        <v>0.99434016589032936</v>
      </c>
      <c r="O45" s="13">
        <f>IF(OR('Government vaccine expenditure'!P45="",'Total vaccine expenditure'!P45=""),"",'Government vaccine expenditure'!P45/'Total vaccine expenditure'!P45)</f>
        <v>0.98855018703975284</v>
      </c>
      <c r="P45" s="13">
        <f>IF(OR('Government vaccine expenditure'!Q45="",'Total vaccine expenditure'!Q45=""),"",'Government vaccine expenditure'!Q45/'Total vaccine expenditure'!Q45)</f>
        <v>0.96735379510990316</v>
      </c>
      <c r="Q45" s="13">
        <f>IF(OR('Government vaccine expenditure'!R45="",'Total vaccine expenditure'!R45=""),"",'Government vaccine expenditure'!R45/'Total vaccine expenditure'!R45)</f>
        <v>0.98883465638216228</v>
      </c>
      <c r="R45" s="13">
        <f>IF(OR('Government vaccine expenditure'!S45="",'Total vaccine expenditure'!S45=""),"",'Government vaccine expenditure'!S45/'Total vaccine expenditure'!S45)</f>
        <v>0.97921018562119944</v>
      </c>
      <c r="S45" s="13">
        <f>IF(OR('Government vaccine expenditure'!T45="",'Total vaccine expenditure'!T45=""),"",'Government vaccine expenditure'!T45/'Total vaccine expenditure'!T45)</f>
        <v>0.98161218587614296</v>
      </c>
      <c r="T45" s="13">
        <f>IF(OR('Government vaccine expenditure'!U45="",'Total vaccine expenditure'!U45=""),"",'Government vaccine expenditure'!U45/'Total vaccine expenditure'!U45)</f>
        <v>0.98505860467504713</v>
      </c>
      <c r="U45" s="13" t="str">
        <f>IF(OR('Government vaccine expenditure'!V45="",'Total vaccine expenditure'!V45=""),"",'Government vaccine expenditure'!V45/'Total vaccine expenditure'!V45)</f>
        <v/>
      </c>
      <c r="V45" s="13" t="str">
        <f>IF(OR('Government vaccine expenditure'!W45="",'Total vaccine expenditure'!W45=""),"",'Government vaccine expenditure'!W45/'Total vaccine expenditure'!W45)</f>
        <v/>
      </c>
      <c r="W45" s="13" t="str">
        <f>IF(OR('Government vaccine expenditure'!X45="",'Total vaccine expenditure'!X45=""),"",'Government vaccine expenditure'!X45/'Total vaccine expenditure'!X45)</f>
        <v/>
      </c>
      <c r="X45" s="12"/>
      <c r="Y45" s="6"/>
    </row>
    <row r="46" spans="1:25" x14ac:dyDescent="0.3">
      <c r="A46" s="2" t="s">
        <v>42</v>
      </c>
      <c r="B46" s="10" t="s">
        <v>224</v>
      </c>
      <c r="C46" s="10" t="s">
        <v>417</v>
      </c>
      <c r="D46" s="10" t="s">
        <v>374</v>
      </c>
      <c r="E46" s="13" t="str">
        <f>IF(OR('Government vaccine expenditure'!F46="",'Total vaccine expenditure'!F46=""),"",'Government vaccine expenditure'!F46/'Total vaccine expenditure'!F46)</f>
        <v/>
      </c>
      <c r="F46" s="13" t="str">
        <f>IF(OR('Government vaccine expenditure'!G46="",'Total vaccine expenditure'!G46=""),"",'Government vaccine expenditure'!G46/'Total vaccine expenditure'!G46)</f>
        <v/>
      </c>
      <c r="G46" s="13">
        <f>IF(OR('Government vaccine expenditure'!H46="",'Total vaccine expenditure'!H46=""),"",'Government vaccine expenditure'!H46/'Total vaccine expenditure'!H46)</f>
        <v>0.10000001801578354</v>
      </c>
      <c r="H46" s="13">
        <f>IF(OR('Government vaccine expenditure'!I46="",'Total vaccine expenditure'!I46=""),"",'Government vaccine expenditure'!I46/'Total vaccine expenditure'!I46)</f>
        <v>0.40000003842387749</v>
      </c>
      <c r="I46" s="13">
        <f>IF(OR('Government vaccine expenditure'!J46="",'Total vaccine expenditure'!J46=""),"",'Government vaccine expenditure'!J46/'Total vaccine expenditure'!J46)</f>
        <v>0.20547950014185967</v>
      </c>
      <c r="J46" s="13" t="str">
        <f>IF(OR('Government vaccine expenditure'!K46="",'Total vaccine expenditure'!K46=""),"",'Government vaccine expenditure'!K46/'Total vaccine expenditure'!K46)</f>
        <v/>
      </c>
      <c r="K46" s="13" t="str">
        <f>IF(OR('Government vaccine expenditure'!L46="",'Total vaccine expenditure'!L46=""),"",'Government vaccine expenditure'!L46/'Total vaccine expenditure'!L46)</f>
        <v/>
      </c>
      <c r="L46" s="13" t="str">
        <f>IF(OR('Government vaccine expenditure'!M46="",'Total vaccine expenditure'!M46=""),"",'Government vaccine expenditure'!M46/'Total vaccine expenditure'!M46)</f>
        <v/>
      </c>
      <c r="M46" s="13" t="str">
        <f>IF(OR('Government vaccine expenditure'!N46="",'Total vaccine expenditure'!N46=""),"",'Government vaccine expenditure'!N46/'Total vaccine expenditure'!N46)</f>
        <v/>
      </c>
      <c r="N46" s="13" t="str">
        <f>IF(OR('Government vaccine expenditure'!O46="",'Total vaccine expenditure'!O46=""),"",'Government vaccine expenditure'!O46/'Total vaccine expenditure'!O46)</f>
        <v/>
      </c>
      <c r="O46" s="13">
        <f>IF(OR('Government vaccine expenditure'!P46="",'Total vaccine expenditure'!P46=""),"",'Government vaccine expenditure'!P46/'Total vaccine expenditure'!P46)</f>
        <v>0.76413699999999996</v>
      </c>
      <c r="P46" s="13">
        <f>IF(OR('Government vaccine expenditure'!Q46="",'Total vaccine expenditure'!Q46=""),"",'Government vaccine expenditure'!Q46/'Total vaccine expenditure'!Q46)</f>
        <v>0.68312320000000004</v>
      </c>
      <c r="Q46" s="13">
        <f>IF(OR('Government vaccine expenditure'!R46="",'Total vaccine expenditure'!R46=""),"",'Government vaccine expenditure'!R46/'Total vaccine expenditure'!R46)</f>
        <v>0.67137999999999998</v>
      </c>
      <c r="R46" s="13">
        <f>IF(OR('Government vaccine expenditure'!S46="",'Total vaccine expenditure'!S46=""),"",'Government vaccine expenditure'!S46/'Total vaccine expenditure'!S46)</f>
        <v>0.70346016666666666</v>
      </c>
      <c r="S46" s="13">
        <f>IF(OR('Government vaccine expenditure'!T46="",'Total vaccine expenditure'!T46=""),"",'Government vaccine expenditure'!T46/'Total vaccine expenditure'!T46)</f>
        <v>0.71415366666666669</v>
      </c>
      <c r="T46" s="13">
        <f>IF(OR('Government vaccine expenditure'!U46="",'Total vaccine expenditure'!U46=""),"",'Government vaccine expenditure'!U46/'Total vaccine expenditure'!U46)</f>
        <v>0.7195003333333333</v>
      </c>
      <c r="U46" s="13">
        <f>IF(OR('Government vaccine expenditure'!V46="",'Total vaccine expenditure'!V46=""),"",'Government vaccine expenditure'!V46/'Total vaccine expenditure'!V46)</f>
        <v>0.70567231338166758</v>
      </c>
      <c r="V46" s="13">
        <f>IF(OR('Government vaccine expenditure'!W46="",'Total vaccine expenditure'!W46=""),"",'Government vaccine expenditure'!W46/'Total vaccine expenditure'!W46)</f>
        <v>0.70045890699077595</v>
      </c>
      <c r="W46" s="13">
        <f>IF(OR('Government vaccine expenditure'!X46="",'Total vaccine expenditure'!X46=""),"",'Government vaccine expenditure'!X46/'Total vaccine expenditure'!X46)</f>
        <v>0.66872964166124815</v>
      </c>
      <c r="X46" s="12"/>
      <c r="Y46" s="9"/>
    </row>
    <row r="47" spans="1:25" x14ac:dyDescent="0.3">
      <c r="A47" s="2" t="s">
        <v>400</v>
      </c>
      <c r="B47" s="10" t="s">
        <v>225</v>
      </c>
      <c r="C47" s="10" t="s">
        <v>417</v>
      </c>
      <c r="D47" s="10" t="s">
        <v>374</v>
      </c>
      <c r="E47" s="13">
        <f>IF(OR('Government vaccine expenditure'!F47="",'Total vaccine expenditure'!F47=""),"",'Government vaccine expenditure'!F47/'Total vaccine expenditure'!F47)</f>
        <v>1.000000005073425</v>
      </c>
      <c r="F47" s="13">
        <f>IF(OR('Government vaccine expenditure'!G47="",'Total vaccine expenditure'!G47=""),"",'Government vaccine expenditure'!G47/'Total vaccine expenditure'!G47)</f>
        <v>1.000000005073425</v>
      </c>
      <c r="G47" s="13">
        <f>IF(OR('Government vaccine expenditure'!H47="",'Total vaccine expenditure'!H47=""),"",'Government vaccine expenditure'!H47/'Total vaccine expenditure'!H47)</f>
        <v>0.99999998844377236</v>
      </c>
      <c r="H47" s="13">
        <f>IF(OR('Government vaccine expenditure'!I47="",'Total vaccine expenditure'!I47=""),"",'Government vaccine expenditure'!I47/'Total vaccine expenditure'!I47)</f>
        <v>1.000000000424228</v>
      </c>
      <c r="I47" s="13" t="str">
        <f>IF(OR('Government vaccine expenditure'!J47="",'Total vaccine expenditure'!J47=""),"",'Government vaccine expenditure'!J47/'Total vaccine expenditure'!J47)</f>
        <v/>
      </c>
      <c r="J47" s="13" t="str">
        <f>IF(OR('Government vaccine expenditure'!K47="",'Total vaccine expenditure'!K47=""),"",'Government vaccine expenditure'!K47/'Total vaccine expenditure'!K47)</f>
        <v/>
      </c>
      <c r="K47" s="13" t="str">
        <f>IF(OR('Government vaccine expenditure'!L47="",'Total vaccine expenditure'!L47=""),"",'Government vaccine expenditure'!L47/'Total vaccine expenditure'!L47)</f>
        <v/>
      </c>
      <c r="L47" s="13" t="str">
        <f>IF(OR('Government vaccine expenditure'!M47="",'Total vaccine expenditure'!M47=""),"",'Government vaccine expenditure'!M47/'Total vaccine expenditure'!M47)</f>
        <v/>
      </c>
      <c r="M47" s="13" t="str">
        <f>IF(OR('Government vaccine expenditure'!N47="",'Total vaccine expenditure'!N47=""),"",'Government vaccine expenditure'!N47/'Total vaccine expenditure'!N47)</f>
        <v/>
      </c>
      <c r="N47" s="13" t="str">
        <f>IF(OR('Government vaccine expenditure'!O47="",'Total vaccine expenditure'!O47=""),"",'Government vaccine expenditure'!O47/'Total vaccine expenditure'!O47)</f>
        <v/>
      </c>
      <c r="O47" s="13" t="str">
        <f>IF(OR('Government vaccine expenditure'!P47="",'Total vaccine expenditure'!P47=""),"",'Government vaccine expenditure'!P47/'Total vaccine expenditure'!P47)</f>
        <v/>
      </c>
      <c r="P47" s="13" t="str">
        <f>IF(OR('Government vaccine expenditure'!Q47="",'Total vaccine expenditure'!Q47=""),"",'Government vaccine expenditure'!Q47/'Total vaccine expenditure'!Q47)</f>
        <v/>
      </c>
      <c r="Q47" s="13" t="str">
        <f>IF(OR('Government vaccine expenditure'!R47="",'Total vaccine expenditure'!R47=""),"",'Government vaccine expenditure'!R47/'Total vaccine expenditure'!R47)</f>
        <v/>
      </c>
      <c r="R47" s="13" t="str">
        <f>IF(OR('Government vaccine expenditure'!S47="",'Total vaccine expenditure'!S47=""),"",'Government vaccine expenditure'!S47/'Total vaccine expenditure'!S47)</f>
        <v/>
      </c>
      <c r="S47" s="13" t="str">
        <f>IF(OR('Government vaccine expenditure'!T47="",'Total vaccine expenditure'!T47=""),"",'Government vaccine expenditure'!T47/'Total vaccine expenditure'!T47)</f>
        <v/>
      </c>
      <c r="T47" s="13" t="str">
        <f>IF(OR('Government vaccine expenditure'!U47="",'Total vaccine expenditure'!U47=""),"",'Government vaccine expenditure'!U47/'Total vaccine expenditure'!U47)</f>
        <v/>
      </c>
      <c r="U47" s="13" t="str">
        <f>IF(OR('Government vaccine expenditure'!V47="",'Total vaccine expenditure'!V47=""),"",'Government vaccine expenditure'!V47/'Total vaccine expenditure'!V47)</f>
        <v/>
      </c>
      <c r="V47" s="13" t="str">
        <f>IF(OR('Government vaccine expenditure'!W47="",'Total vaccine expenditure'!W47=""),"",'Government vaccine expenditure'!W47/'Total vaccine expenditure'!W47)</f>
        <v/>
      </c>
      <c r="W47" s="13" t="str">
        <f>IF(OR('Government vaccine expenditure'!X47="",'Total vaccine expenditure'!X47=""),"",'Government vaccine expenditure'!X47/'Total vaccine expenditure'!X47)</f>
        <v/>
      </c>
      <c r="X47" s="12"/>
      <c r="Y47" s="9"/>
    </row>
    <row r="48" spans="1:25" x14ac:dyDescent="0.3">
      <c r="A48" s="2" t="s">
        <v>409</v>
      </c>
      <c r="B48" s="10" t="s">
        <v>226</v>
      </c>
      <c r="C48" s="10" t="s">
        <v>421</v>
      </c>
      <c r="D48" s="10" t="s">
        <v>385</v>
      </c>
      <c r="E48" s="13" t="str">
        <f>IF(OR('Government vaccine expenditure'!F48="",'Total vaccine expenditure'!F48=""),"",'Government vaccine expenditure'!F48/'Total vaccine expenditure'!F48)</f>
        <v/>
      </c>
      <c r="F48" s="13" t="str">
        <f>IF(OR('Government vaccine expenditure'!G48="",'Total vaccine expenditure'!G48=""),"",'Government vaccine expenditure'!G48/'Total vaccine expenditure'!G48)</f>
        <v/>
      </c>
      <c r="G48" s="13" t="str">
        <f>IF(OR('Government vaccine expenditure'!H48="",'Total vaccine expenditure'!H48=""),"",'Government vaccine expenditure'!H48/'Total vaccine expenditure'!H48)</f>
        <v/>
      </c>
      <c r="H48" s="13">
        <f>IF(OR('Government vaccine expenditure'!I48="",'Total vaccine expenditure'!I48=""),"",'Government vaccine expenditure'!I48/'Total vaccine expenditure'!I48)</f>
        <v>9.5000007125000535E-2</v>
      </c>
      <c r="I48" s="13">
        <f>IF(OR('Government vaccine expenditure'!J48="",'Total vaccine expenditure'!J48=""),"",'Government vaccine expenditure'!J48/'Total vaccine expenditure'!J48)</f>
        <v>0.20702777777777778</v>
      </c>
      <c r="J48" s="13">
        <f>IF(OR('Government vaccine expenditure'!K48="",'Total vaccine expenditure'!K48=""),"",'Government vaccine expenditure'!K48/'Total vaccine expenditure'!K48)</f>
        <v>7.7091289260037527E-2</v>
      </c>
      <c r="K48" s="13">
        <f>IF(OR('Government vaccine expenditure'!L48="",'Total vaccine expenditure'!L48=""),"",'Government vaccine expenditure'!L48/'Total vaccine expenditure'!L48)</f>
        <v>4.9599420850189757E-2</v>
      </c>
      <c r="L48" s="13">
        <f>IF(OR('Government vaccine expenditure'!M48="",'Total vaccine expenditure'!M48=""),"",'Government vaccine expenditure'!M48/'Total vaccine expenditure'!M48)</f>
        <v>7.1428571428571425E-2</v>
      </c>
      <c r="M48" s="13">
        <f>IF(OR('Government vaccine expenditure'!N48="",'Total vaccine expenditure'!N48=""),"",'Government vaccine expenditure'!N48/'Total vaccine expenditure'!N48)</f>
        <v>7.1428571428571425E-2</v>
      </c>
      <c r="N48" s="13">
        <f>IF(OR('Government vaccine expenditure'!O48="",'Total vaccine expenditure'!O48=""),"",'Government vaccine expenditure'!O48/'Total vaccine expenditure'!O48)</f>
        <v>6.5982806529992916E-2</v>
      </c>
      <c r="O48" s="13">
        <f>IF(OR('Government vaccine expenditure'!P48="",'Total vaccine expenditure'!P48=""),"",'Government vaccine expenditure'!P48/'Total vaccine expenditure'!P48)</f>
        <v>0.21702048408425537</v>
      </c>
      <c r="P48" s="13">
        <f>IF(OR('Government vaccine expenditure'!Q48="",'Total vaccine expenditure'!Q48=""),"",'Government vaccine expenditure'!Q48/'Total vaccine expenditure'!Q48)</f>
        <v>8.6694177619031101E-2</v>
      </c>
      <c r="Q48" s="13">
        <f>IF(OR('Government vaccine expenditure'!R48="",'Total vaccine expenditure'!R48=""),"",'Government vaccine expenditure'!R48/'Total vaccine expenditure'!R48)</f>
        <v>0.12316120991935077</v>
      </c>
      <c r="R48" s="13">
        <f>IF(OR('Government vaccine expenditure'!S48="",'Total vaccine expenditure'!S48=""),"",'Government vaccine expenditure'!S48/'Total vaccine expenditure'!S48)</f>
        <v>0.14821907990200975</v>
      </c>
      <c r="S48" s="13">
        <f>IF(OR('Government vaccine expenditure'!T48="",'Total vaccine expenditure'!T48=""),"",'Government vaccine expenditure'!T48/'Total vaccine expenditure'!T48)</f>
        <v>5.7228336773278557E-2</v>
      </c>
      <c r="T48" s="13" t="str">
        <f>IF(OR('Government vaccine expenditure'!U48="",'Total vaccine expenditure'!U48=""),"",'Government vaccine expenditure'!U48/'Total vaccine expenditure'!U48)</f>
        <v/>
      </c>
      <c r="U48" s="13" t="str">
        <f>IF(OR('Government vaccine expenditure'!V48="",'Total vaccine expenditure'!V48=""),"",'Government vaccine expenditure'!V48/'Total vaccine expenditure'!V48)</f>
        <v/>
      </c>
      <c r="V48" s="13" t="str">
        <f>IF(OR('Government vaccine expenditure'!W48="",'Total vaccine expenditure'!W48=""),"",'Government vaccine expenditure'!W48/'Total vaccine expenditure'!W48)</f>
        <v/>
      </c>
      <c r="W48" s="13" t="str">
        <f>IF(OR('Government vaccine expenditure'!X48="",'Total vaccine expenditure'!X48=""),"",'Government vaccine expenditure'!X48/'Total vaccine expenditure'!X48)</f>
        <v/>
      </c>
      <c r="X48" s="12"/>
      <c r="Y48" s="9"/>
    </row>
    <row r="49" spans="1:25" x14ac:dyDescent="0.3">
      <c r="A49" s="2" t="s">
        <v>397</v>
      </c>
      <c r="B49" s="10" t="s">
        <v>227</v>
      </c>
      <c r="C49" s="10" t="s">
        <v>418</v>
      </c>
      <c r="D49" s="10" t="s">
        <v>382</v>
      </c>
      <c r="E49" s="13" t="str">
        <f>IF(OR('Government vaccine expenditure'!F49="",'Total vaccine expenditure'!F49=""),"",'Government vaccine expenditure'!F49/'Total vaccine expenditure'!F49)</f>
        <v/>
      </c>
      <c r="F49" s="13" t="str">
        <f>IF(OR('Government vaccine expenditure'!G49="",'Total vaccine expenditure'!G49=""),"",'Government vaccine expenditure'!G49/'Total vaccine expenditure'!G49)</f>
        <v/>
      </c>
      <c r="G49" s="13" t="str">
        <f>IF(OR('Government vaccine expenditure'!H49="",'Total vaccine expenditure'!H49=""),"",'Government vaccine expenditure'!H49/'Total vaccine expenditure'!H49)</f>
        <v/>
      </c>
      <c r="H49" s="13">
        <f>IF(OR('Government vaccine expenditure'!I49="",'Total vaccine expenditure'!I49=""),"",'Government vaccine expenditure'!I49/'Total vaccine expenditure'!I49)</f>
        <v>1.9999989245546884E-2</v>
      </c>
      <c r="I49" s="13">
        <f>IF(OR('Government vaccine expenditure'!J49="",'Total vaccine expenditure'!J49=""),"",'Government vaccine expenditure'!J49/'Total vaccine expenditure'!J49)</f>
        <v>0.45420823450535147</v>
      </c>
      <c r="J49" s="13">
        <f>IF(OR('Government vaccine expenditure'!K49="",'Total vaccine expenditure'!K49=""),"",'Government vaccine expenditure'!K49/'Total vaccine expenditure'!K49)</f>
        <v>0.32416343612375842</v>
      </c>
      <c r="K49" s="13">
        <f>IF(OR('Government vaccine expenditure'!L49="",'Total vaccine expenditure'!L49=""),"",'Government vaccine expenditure'!L49/'Total vaccine expenditure'!L49)</f>
        <v>0.10570703821730143</v>
      </c>
      <c r="L49" s="13">
        <f>IF(OR('Government vaccine expenditure'!M49="",'Total vaccine expenditure'!M49=""),"",'Government vaccine expenditure'!M49/'Total vaccine expenditure'!M49)</f>
        <v>6.9090887925052635E-2</v>
      </c>
      <c r="M49" s="13">
        <f>IF(OR('Government vaccine expenditure'!N49="",'Total vaccine expenditure'!N49=""),"",'Government vaccine expenditure'!N49/'Total vaccine expenditure'!N49)</f>
        <v>4.4526776812329388E-2</v>
      </c>
      <c r="N49" s="13">
        <f>IF(OR('Government vaccine expenditure'!O49="",'Total vaccine expenditure'!O49=""),"",'Government vaccine expenditure'!O49/'Total vaccine expenditure'!O49)</f>
        <v>3.5411538780177769E-2</v>
      </c>
      <c r="O49" s="13">
        <f>IF(OR('Government vaccine expenditure'!P49="",'Total vaccine expenditure'!P49=""),"",'Government vaccine expenditure'!P49/'Total vaccine expenditure'!P49)</f>
        <v>6.42413669991522E-2</v>
      </c>
      <c r="P49" s="13">
        <f>IF(OR('Government vaccine expenditure'!Q49="",'Total vaccine expenditure'!Q49=""),"",'Government vaccine expenditure'!Q49/'Total vaccine expenditure'!Q49)</f>
        <v>6.417460998707572E-2</v>
      </c>
      <c r="Q49" s="13">
        <f>IF(OR('Government vaccine expenditure'!R49="",'Total vaccine expenditure'!R49=""),"",'Government vaccine expenditure'!R49/'Total vaccine expenditure'!R49)</f>
        <v>0.17937444123935789</v>
      </c>
      <c r="R49" s="13">
        <f>IF(OR('Government vaccine expenditure'!S49="",'Total vaccine expenditure'!S49=""),"",'Government vaccine expenditure'!S49/'Total vaccine expenditure'!S49)</f>
        <v>0.10566794025886884</v>
      </c>
      <c r="S49" s="13">
        <f>IF(OR('Government vaccine expenditure'!T49="",'Total vaccine expenditure'!T49=""),"",'Government vaccine expenditure'!T49/'Total vaccine expenditure'!T49)</f>
        <v>0.4293193717277487</v>
      </c>
      <c r="T49" s="13">
        <f>IF(OR('Government vaccine expenditure'!U49="",'Total vaccine expenditure'!U49=""),"",'Government vaccine expenditure'!U49/'Total vaccine expenditure'!U49)</f>
        <v>0.14844380667120652</v>
      </c>
      <c r="U49" s="13">
        <f>IF(OR('Government vaccine expenditure'!V49="",'Total vaccine expenditure'!V49=""),"",'Government vaccine expenditure'!V49/'Total vaccine expenditure'!V49)</f>
        <v>0.23124891050596091</v>
      </c>
      <c r="V49" s="13">
        <f>IF(OR('Government vaccine expenditure'!W49="",'Total vaccine expenditure'!W49=""),"",'Government vaccine expenditure'!W49/'Total vaccine expenditure'!W49)</f>
        <v>0.15005020966213245</v>
      </c>
      <c r="W49" s="13">
        <f>IF(OR('Government vaccine expenditure'!X49="",'Total vaccine expenditure'!X49=""),"",'Government vaccine expenditure'!X49/'Total vaccine expenditure'!X49)</f>
        <v>8.9666872864569799E-2</v>
      </c>
      <c r="X49" s="12"/>
      <c r="Y49" s="9"/>
    </row>
    <row r="50" spans="1:25" x14ac:dyDescent="0.3">
      <c r="A50" s="2" t="s">
        <v>43</v>
      </c>
      <c r="B50" s="10" t="s">
        <v>228</v>
      </c>
      <c r="C50" s="10" t="s">
        <v>417</v>
      </c>
      <c r="D50" s="10" t="s">
        <v>374</v>
      </c>
      <c r="E50" s="13" t="str">
        <f>IF(OR('Government vaccine expenditure'!F50="",'Total vaccine expenditure'!F50=""),"",'Government vaccine expenditure'!F50/'Total vaccine expenditure'!F50)</f>
        <v/>
      </c>
      <c r="F50" s="13" t="str">
        <f>IF(OR('Government vaccine expenditure'!G50="",'Total vaccine expenditure'!G50=""),"",'Government vaccine expenditure'!G50/'Total vaccine expenditure'!G50)</f>
        <v/>
      </c>
      <c r="G50" s="13" t="str">
        <f>IF(OR('Government vaccine expenditure'!H50="",'Total vaccine expenditure'!H50=""),"",'Government vaccine expenditure'!H50/'Total vaccine expenditure'!H50)</f>
        <v/>
      </c>
      <c r="H50" s="13" t="str">
        <f>IF(OR('Government vaccine expenditure'!I50="",'Total vaccine expenditure'!I50=""),"",'Government vaccine expenditure'!I50/'Total vaccine expenditure'!I50)</f>
        <v/>
      </c>
      <c r="I50" s="13" t="str">
        <f>IF(OR('Government vaccine expenditure'!J50="",'Total vaccine expenditure'!J50=""),"",'Government vaccine expenditure'!J50/'Total vaccine expenditure'!J50)</f>
        <v/>
      </c>
      <c r="J50" s="13" t="str">
        <f>IF(OR('Government vaccine expenditure'!K50="",'Total vaccine expenditure'!K50=""),"",'Government vaccine expenditure'!K50/'Total vaccine expenditure'!K50)</f>
        <v/>
      </c>
      <c r="K50" s="13" t="str">
        <f>IF(OR('Government vaccine expenditure'!L50="",'Total vaccine expenditure'!L50=""),"",'Government vaccine expenditure'!L50/'Total vaccine expenditure'!L50)</f>
        <v/>
      </c>
      <c r="L50" s="13" t="str">
        <f>IF(OR('Government vaccine expenditure'!M50="",'Total vaccine expenditure'!M50=""),"",'Government vaccine expenditure'!M50/'Total vaccine expenditure'!M50)</f>
        <v/>
      </c>
      <c r="M50" s="13" t="str">
        <f>IF(OR('Government vaccine expenditure'!N50="",'Total vaccine expenditure'!N50=""),"",'Government vaccine expenditure'!N50/'Total vaccine expenditure'!N50)</f>
        <v/>
      </c>
      <c r="N50" s="13" t="str">
        <f>IF(OR('Government vaccine expenditure'!O50="",'Total vaccine expenditure'!O50=""),"",'Government vaccine expenditure'!O50/'Total vaccine expenditure'!O50)</f>
        <v/>
      </c>
      <c r="O50" s="13" t="str">
        <f>IF(OR('Government vaccine expenditure'!P50="",'Total vaccine expenditure'!P50=""),"",'Government vaccine expenditure'!P50/'Total vaccine expenditure'!P50)</f>
        <v/>
      </c>
      <c r="P50" s="13" t="str">
        <f>IF(OR('Government vaccine expenditure'!Q50="",'Total vaccine expenditure'!Q50=""),"",'Government vaccine expenditure'!Q50/'Total vaccine expenditure'!Q50)</f>
        <v/>
      </c>
      <c r="Q50" s="13" t="str">
        <f>IF(OR('Government vaccine expenditure'!R50="",'Total vaccine expenditure'!R50=""),"",'Government vaccine expenditure'!R50/'Total vaccine expenditure'!R50)</f>
        <v/>
      </c>
      <c r="R50" s="13" t="str">
        <f>IF(OR('Government vaccine expenditure'!S50="",'Total vaccine expenditure'!S50=""),"",'Government vaccine expenditure'!S50/'Total vaccine expenditure'!S50)</f>
        <v/>
      </c>
      <c r="S50" s="13" t="str">
        <f>IF(OR('Government vaccine expenditure'!T50="",'Total vaccine expenditure'!T50=""),"",'Government vaccine expenditure'!T50/'Total vaccine expenditure'!T50)</f>
        <v/>
      </c>
      <c r="T50" s="13" t="str">
        <f>IF(OR('Government vaccine expenditure'!U50="",'Total vaccine expenditure'!U50=""),"",'Government vaccine expenditure'!U50/'Total vaccine expenditure'!U50)</f>
        <v/>
      </c>
      <c r="U50" s="13" t="str">
        <f>IF(OR('Government vaccine expenditure'!V50="",'Total vaccine expenditure'!V50=""),"",'Government vaccine expenditure'!V50/'Total vaccine expenditure'!V50)</f>
        <v/>
      </c>
      <c r="V50" s="13" t="str">
        <f>IF(OR('Government vaccine expenditure'!W50="",'Total vaccine expenditure'!W50=""),"",'Government vaccine expenditure'!W50/'Total vaccine expenditure'!W50)</f>
        <v/>
      </c>
      <c r="W50" s="13" t="str">
        <f>IF(OR('Government vaccine expenditure'!X50="",'Total vaccine expenditure'!X50=""),"",'Government vaccine expenditure'!X50/'Total vaccine expenditure'!X50)</f>
        <v/>
      </c>
      <c r="X50" s="12"/>
      <c r="Y50" s="9"/>
    </row>
    <row r="51" spans="1:25" x14ac:dyDescent="0.3">
      <c r="A51" s="2" t="s">
        <v>44</v>
      </c>
      <c r="B51" s="10" t="s">
        <v>229</v>
      </c>
      <c r="C51" s="10" t="s">
        <v>416</v>
      </c>
      <c r="D51" s="10" t="s">
        <v>384</v>
      </c>
      <c r="E51" s="13" t="str">
        <f>IF(OR('Government vaccine expenditure'!F51="",'Total vaccine expenditure'!F51=""),"",'Government vaccine expenditure'!F51/'Total vaccine expenditure'!F51)</f>
        <v/>
      </c>
      <c r="F51" s="13" t="str">
        <f>IF(OR('Government vaccine expenditure'!G51="",'Total vaccine expenditure'!G51=""),"",'Government vaccine expenditure'!G51/'Total vaccine expenditure'!G51)</f>
        <v/>
      </c>
      <c r="G51" s="13" t="str">
        <f>IF(OR('Government vaccine expenditure'!H51="",'Total vaccine expenditure'!H51=""),"",'Government vaccine expenditure'!H51/'Total vaccine expenditure'!H51)</f>
        <v/>
      </c>
      <c r="H51" s="13" t="str">
        <f>IF(OR('Government vaccine expenditure'!I51="",'Total vaccine expenditure'!I51=""),"",'Government vaccine expenditure'!I51/'Total vaccine expenditure'!I51)</f>
        <v/>
      </c>
      <c r="I51" s="13">
        <f>IF(OR('Government vaccine expenditure'!J51="",'Total vaccine expenditure'!J51=""),"",'Government vaccine expenditure'!J51/'Total vaccine expenditure'!J51)</f>
        <v>0.25999994662781173</v>
      </c>
      <c r="J51" s="13">
        <f>IF(OR('Government vaccine expenditure'!K51="",'Total vaccine expenditure'!K51=""),"",'Government vaccine expenditure'!K51/'Total vaccine expenditure'!K51)</f>
        <v>0</v>
      </c>
      <c r="K51" s="13">
        <f>IF(OR('Government vaccine expenditure'!L51="",'Total vaccine expenditure'!L51=""),"",'Government vaccine expenditure'!L51/'Total vaccine expenditure'!L51)</f>
        <v>0</v>
      </c>
      <c r="L51" s="13">
        <f>IF(OR('Government vaccine expenditure'!M51="",'Total vaccine expenditure'!M51=""),"",'Government vaccine expenditure'!M51/'Total vaccine expenditure'!M51)</f>
        <v>0.10389377574426649</v>
      </c>
      <c r="M51" s="13">
        <f>IF(OR('Government vaccine expenditure'!N51="",'Total vaccine expenditure'!N51=""),"",'Government vaccine expenditure'!N51/'Total vaccine expenditure'!N51)</f>
        <v>0.14285714285714285</v>
      </c>
      <c r="N51" s="13">
        <f>IF(OR('Government vaccine expenditure'!O51="",'Total vaccine expenditure'!O51=""),"",'Government vaccine expenditure'!O51/'Total vaccine expenditure'!O51)</f>
        <v>7.2857142857142856E-2</v>
      </c>
      <c r="O51" s="13">
        <f>IF(OR('Government vaccine expenditure'!P51="",'Total vaccine expenditure'!P51=""),"",'Government vaccine expenditure'!P51/'Total vaccine expenditure'!P51)</f>
        <v>8.3333333333333329E-2</v>
      </c>
      <c r="P51" s="13">
        <f>IF(OR('Government vaccine expenditure'!Q51="",'Total vaccine expenditure'!Q51=""),"",'Government vaccine expenditure'!Q51/'Total vaccine expenditure'!Q51)</f>
        <v>8.3333333333333329E-2</v>
      </c>
      <c r="Q51" s="13">
        <f>IF(OR('Government vaccine expenditure'!R51="",'Total vaccine expenditure'!R51=""),"",'Government vaccine expenditure'!R51/'Total vaccine expenditure'!R51)</f>
        <v>9.7864768683274025E-2</v>
      </c>
      <c r="R51" s="13">
        <f>IF(OR('Government vaccine expenditure'!S51="",'Total vaccine expenditure'!S51=""),"",'Government vaccine expenditure'!S51/'Total vaccine expenditure'!S51)</f>
        <v>9.7864768683274025E-2</v>
      </c>
      <c r="S51" s="13">
        <f>IF(OR('Government vaccine expenditure'!T51="",'Total vaccine expenditure'!T51=""),"",'Government vaccine expenditure'!T51/'Total vaccine expenditure'!T51)</f>
        <v>0.11180811808118081</v>
      </c>
      <c r="T51" s="13">
        <f>IF(OR('Government vaccine expenditure'!U51="",'Total vaccine expenditure'!U51=""),"",'Government vaccine expenditure'!U51/'Total vaccine expenditure'!U51)</f>
        <v>0.11804281345565749</v>
      </c>
      <c r="U51" s="13">
        <f>IF(OR('Government vaccine expenditure'!V51="",'Total vaccine expenditure'!V51=""),"",'Government vaccine expenditure'!V51/'Total vaccine expenditure'!V51)</f>
        <v>0.24303797468354429</v>
      </c>
      <c r="V51" s="13">
        <f>IF(OR('Government vaccine expenditure'!W51="",'Total vaccine expenditure'!W51=""),"",'Government vaccine expenditure'!W51/'Total vaccine expenditure'!W51)</f>
        <v>0.19960541433591358</v>
      </c>
      <c r="W51" s="13" t="str">
        <f>IF(OR('Government vaccine expenditure'!X51="",'Total vaccine expenditure'!X51=""),"",'Government vaccine expenditure'!X51/'Total vaccine expenditure'!X51)</f>
        <v/>
      </c>
      <c r="X51" s="12"/>
      <c r="Y51" s="6"/>
    </row>
    <row r="52" spans="1:25" x14ac:dyDescent="0.3">
      <c r="A52" s="2" t="s">
        <v>45</v>
      </c>
      <c r="B52" s="10" t="s">
        <v>230</v>
      </c>
      <c r="C52" s="10" t="s">
        <v>419</v>
      </c>
      <c r="D52" s="10" t="s">
        <v>378</v>
      </c>
      <c r="E52" s="13" t="str">
        <f>IF(OR('Government vaccine expenditure'!F52="",'Total vaccine expenditure'!F52=""),"",'Government vaccine expenditure'!F52/'Total vaccine expenditure'!F52)</f>
        <v/>
      </c>
      <c r="F52" s="13" t="str">
        <f>IF(OR('Government vaccine expenditure'!G52="",'Total vaccine expenditure'!G52=""),"",'Government vaccine expenditure'!G52/'Total vaccine expenditure'!G52)</f>
        <v/>
      </c>
      <c r="G52" s="13" t="str">
        <f>IF(OR('Government vaccine expenditure'!H52="",'Total vaccine expenditure'!H52=""),"",'Government vaccine expenditure'!H52/'Total vaccine expenditure'!H52)</f>
        <v/>
      </c>
      <c r="H52" s="13">
        <f>IF(OR('Government vaccine expenditure'!I52="",'Total vaccine expenditure'!I52=""),"",'Government vaccine expenditure'!I52/'Total vaccine expenditure'!I52)</f>
        <v>1</v>
      </c>
      <c r="I52" s="13">
        <f>IF(OR('Government vaccine expenditure'!J52="",'Total vaccine expenditure'!J52=""),"",'Government vaccine expenditure'!J52/'Total vaccine expenditure'!J52)</f>
        <v>1</v>
      </c>
      <c r="J52" s="13">
        <f>IF(OR('Government vaccine expenditure'!K52="",'Total vaccine expenditure'!K52=""),"",'Government vaccine expenditure'!K52/'Total vaccine expenditure'!K52)</f>
        <v>1</v>
      </c>
      <c r="K52" s="13">
        <f>IF(OR('Government vaccine expenditure'!L52="",'Total vaccine expenditure'!L52=""),"",'Government vaccine expenditure'!L52/'Total vaccine expenditure'!L52)</f>
        <v>1</v>
      </c>
      <c r="L52" s="13">
        <f>IF(OR('Government vaccine expenditure'!M52="",'Total vaccine expenditure'!M52=""),"",'Government vaccine expenditure'!M52/'Total vaccine expenditure'!M52)</f>
        <v>1</v>
      </c>
      <c r="M52" s="13">
        <f>IF(OR('Government vaccine expenditure'!N52="",'Total vaccine expenditure'!N52=""),"",'Government vaccine expenditure'!N52/'Total vaccine expenditure'!N52)</f>
        <v>1</v>
      </c>
      <c r="N52" s="13">
        <f>IF(OR('Government vaccine expenditure'!O52="",'Total vaccine expenditure'!O52=""),"",'Government vaccine expenditure'!O52/'Total vaccine expenditure'!O52)</f>
        <v>1</v>
      </c>
      <c r="O52" s="13">
        <f>IF(OR('Government vaccine expenditure'!P52="",'Total vaccine expenditure'!P52=""),"",'Government vaccine expenditure'!P52/'Total vaccine expenditure'!P52)</f>
        <v>1</v>
      </c>
      <c r="P52" s="13">
        <f>IF(OR('Government vaccine expenditure'!Q52="",'Total vaccine expenditure'!Q52=""),"",'Government vaccine expenditure'!Q52/'Total vaccine expenditure'!Q52)</f>
        <v>1</v>
      </c>
      <c r="Q52" s="13">
        <f>IF(OR('Government vaccine expenditure'!R52="",'Total vaccine expenditure'!R52=""),"",'Government vaccine expenditure'!R52/'Total vaccine expenditure'!R52)</f>
        <v>1</v>
      </c>
      <c r="R52" s="13">
        <f>IF(OR('Government vaccine expenditure'!S52="",'Total vaccine expenditure'!S52=""),"",'Government vaccine expenditure'!S52/'Total vaccine expenditure'!S52)</f>
        <v>1</v>
      </c>
      <c r="S52" s="13">
        <f>IF(OR('Government vaccine expenditure'!T52="",'Total vaccine expenditure'!T52=""),"",'Government vaccine expenditure'!T52/'Total vaccine expenditure'!T52)</f>
        <v>1</v>
      </c>
      <c r="T52" s="13">
        <f>IF(OR('Government vaccine expenditure'!U52="",'Total vaccine expenditure'!U52=""),"",'Government vaccine expenditure'!U52/'Total vaccine expenditure'!U52)</f>
        <v>1</v>
      </c>
      <c r="U52" s="13">
        <f>IF(OR('Government vaccine expenditure'!V52="",'Total vaccine expenditure'!V52=""),"",'Government vaccine expenditure'!V52/'Total vaccine expenditure'!V52)</f>
        <v>1</v>
      </c>
      <c r="V52" s="13">
        <f>IF(OR('Government vaccine expenditure'!W52="",'Total vaccine expenditure'!W52=""),"",'Government vaccine expenditure'!W52/'Total vaccine expenditure'!W52)</f>
        <v>1</v>
      </c>
      <c r="W52" s="13">
        <f>IF(OR('Government vaccine expenditure'!X52="",'Total vaccine expenditure'!X52=""),"",'Government vaccine expenditure'!X52/'Total vaccine expenditure'!X52)</f>
        <v>1</v>
      </c>
      <c r="X52" s="12"/>
      <c r="Y52" s="6"/>
    </row>
    <row r="53" spans="1:25" x14ac:dyDescent="0.3">
      <c r="A53" s="2" t="s">
        <v>401</v>
      </c>
      <c r="B53" s="10" t="s">
        <v>231</v>
      </c>
      <c r="C53" s="10" t="s">
        <v>419</v>
      </c>
      <c r="D53" s="10" t="s">
        <v>374</v>
      </c>
      <c r="E53" s="13">
        <f>IF(OR('Government vaccine expenditure'!F53="",'Total vaccine expenditure'!F53=""),"",'Government vaccine expenditure'!F53/'Total vaccine expenditure'!F53)</f>
        <v>0.68630001829692533</v>
      </c>
      <c r="F53" s="13">
        <f>IF(OR('Government vaccine expenditure'!G53="",'Total vaccine expenditure'!G53=""),"",'Government vaccine expenditure'!G53/'Total vaccine expenditure'!G53)</f>
        <v>0.94000003974794555</v>
      </c>
      <c r="G53" s="13">
        <f>IF(OR('Government vaccine expenditure'!H53="",'Total vaccine expenditure'!H53=""),"",'Government vaccine expenditure'!H53/'Total vaccine expenditure'!H53)</f>
        <v>0.90000008528270536</v>
      </c>
      <c r="H53" s="13">
        <f>IF(OR('Government vaccine expenditure'!I53="",'Total vaccine expenditure'!I53=""),"",'Government vaccine expenditure'!I53/'Total vaccine expenditure'!I53)</f>
        <v>0.90000008562185974</v>
      </c>
      <c r="I53" s="13">
        <f>IF(OR('Government vaccine expenditure'!J53="",'Total vaccine expenditure'!J53=""),"",'Government vaccine expenditure'!J53/'Total vaccine expenditure'!J53)</f>
        <v>1</v>
      </c>
      <c r="J53" s="13">
        <f>IF(OR('Government vaccine expenditure'!K53="",'Total vaccine expenditure'!K53=""),"",'Government vaccine expenditure'!K53/'Total vaccine expenditure'!K53)</f>
        <v>0.49643774544125785</v>
      </c>
      <c r="K53" s="13">
        <f>IF(OR('Government vaccine expenditure'!L53="",'Total vaccine expenditure'!L53=""),"",'Government vaccine expenditure'!L53/'Total vaccine expenditure'!L53)</f>
        <v>1</v>
      </c>
      <c r="L53" s="13">
        <f>IF(OR('Government vaccine expenditure'!M53="",'Total vaccine expenditure'!M53=""),"",'Government vaccine expenditure'!M53/'Total vaccine expenditure'!M53)</f>
        <v>1</v>
      </c>
      <c r="M53" s="13">
        <f>IF(OR('Government vaccine expenditure'!N53="",'Total vaccine expenditure'!N53=""),"",'Government vaccine expenditure'!N53/'Total vaccine expenditure'!N53)</f>
        <v>0.94381335160670587</v>
      </c>
      <c r="N53" s="13">
        <f>IF(OR('Government vaccine expenditure'!O53="",'Total vaccine expenditure'!O53=""),"",'Government vaccine expenditure'!O53/'Total vaccine expenditure'!O53)</f>
        <v>0.94381335160670587</v>
      </c>
      <c r="O53" s="13">
        <f>IF(OR('Government vaccine expenditure'!P53="",'Total vaccine expenditure'!P53=""),"",'Government vaccine expenditure'!P53/'Total vaccine expenditure'!P53)</f>
        <v>1</v>
      </c>
      <c r="P53" s="13">
        <f>IF(OR('Government vaccine expenditure'!Q53="",'Total vaccine expenditure'!Q53=""),"",'Government vaccine expenditure'!Q53/'Total vaccine expenditure'!Q53)</f>
        <v>1</v>
      </c>
      <c r="Q53" s="13">
        <f>IF(OR('Government vaccine expenditure'!R53="",'Total vaccine expenditure'!R53=""),"",'Government vaccine expenditure'!R53/'Total vaccine expenditure'!R53)</f>
        <v>0.93429606060606063</v>
      </c>
      <c r="R53" s="13">
        <f>IF(OR('Government vaccine expenditure'!S53="",'Total vaccine expenditure'!S53=""),"",'Government vaccine expenditure'!S53/'Total vaccine expenditure'!S53)</f>
        <v>0.89033142146965882</v>
      </c>
      <c r="S53" s="13">
        <f>IF(OR('Government vaccine expenditure'!T53="",'Total vaccine expenditure'!T53=""),"",'Government vaccine expenditure'!T53/'Total vaccine expenditure'!T53)</f>
        <v>1</v>
      </c>
      <c r="T53" s="13">
        <f>IF(OR('Government vaccine expenditure'!U53="",'Total vaccine expenditure'!U53=""),"",'Government vaccine expenditure'!U53/'Total vaccine expenditure'!U53)</f>
        <v>0.99832537548463285</v>
      </c>
      <c r="U53" s="13">
        <f>IF(OR('Government vaccine expenditure'!V53="",'Total vaccine expenditure'!V53=""),"",'Government vaccine expenditure'!V53/'Total vaccine expenditure'!V53)</f>
        <v>0.97512911330363028</v>
      </c>
      <c r="V53" s="13">
        <f>IF(OR('Government vaccine expenditure'!W53="",'Total vaccine expenditure'!W53=""),"",'Government vaccine expenditure'!W53/'Total vaccine expenditure'!W53)</f>
        <v>1</v>
      </c>
      <c r="W53" s="13">
        <f>IF(OR('Government vaccine expenditure'!X53="",'Total vaccine expenditure'!X53=""),"",'Government vaccine expenditure'!X53/'Total vaccine expenditure'!X53)</f>
        <v>1</v>
      </c>
      <c r="X53" s="12"/>
      <c r="Y53" s="6"/>
    </row>
    <row r="54" spans="1:25" x14ac:dyDescent="0.3">
      <c r="A54" s="2" t="s">
        <v>46</v>
      </c>
      <c r="B54" s="10" t="s">
        <v>232</v>
      </c>
      <c r="C54" s="10" t="s">
        <v>419</v>
      </c>
      <c r="D54" s="10" t="s">
        <v>374</v>
      </c>
      <c r="E54" s="13">
        <f>IF(OR('Government vaccine expenditure'!F54="",'Total vaccine expenditure'!F54=""),"",'Government vaccine expenditure'!F54/'Total vaccine expenditure'!F54)</f>
        <v>0.999999953948843</v>
      </c>
      <c r="F54" s="13">
        <f>IF(OR('Government vaccine expenditure'!G54="",'Total vaccine expenditure'!G54=""),"",'Government vaccine expenditure'!G54/'Total vaccine expenditure'!G54)</f>
        <v>1</v>
      </c>
      <c r="G54" s="13">
        <f>IF(OR('Government vaccine expenditure'!H54="",'Total vaccine expenditure'!H54=""),"",'Government vaccine expenditure'!H54/'Total vaccine expenditure'!H54)</f>
        <v>1</v>
      </c>
      <c r="H54" s="13">
        <f>IF(OR('Government vaccine expenditure'!I54="",'Total vaccine expenditure'!I54=""),"",'Government vaccine expenditure'!I54/'Total vaccine expenditure'!I54)</f>
        <v>1.0000000133599096</v>
      </c>
      <c r="I54" s="13">
        <f>IF(OR('Government vaccine expenditure'!J54="",'Total vaccine expenditure'!J54=""),"",'Government vaccine expenditure'!J54/'Total vaccine expenditure'!J54)</f>
        <v>1</v>
      </c>
      <c r="J54" s="13">
        <f>IF(OR('Government vaccine expenditure'!K54="",'Total vaccine expenditure'!K54=""),"",'Government vaccine expenditure'!K54/'Total vaccine expenditure'!K54)</f>
        <v>1</v>
      </c>
      <c r="K54" s="13">
        <f>IF(OR('Government vaccine expenditure'!L54="",'Total vaccine expenditure'!L54=""),"",'Government vaccine expenditure'!L54/'Total vaccine expenditure'!L54)</f>
        <v>1</v>
      </c>
      <c r="L54" s="13">
        <f>IF(OR('Government vaccine expenditure'!M54="",'Total vaccine expenditure'!M54=""),"",'Government vaccine expenditure'!M54/'Total vaccine expenditure'!M54)</f>
        <v>1</v>
      </c>
      <c r="M54" s="13">
        <f>IF(OR('Government vaccine expenditure'!N54="",'Total vaccine expenditure'!N54=""),"",'Government vaccine expenditure'!N54/'Total vaccine expenditure'!N54)</f>
        <v>1</v>
      </c>
      <c r="N54" s="13">
        <f>IF(OR('Government vaccine expenditure'!O54="",'Total vaccine expenditure'!O54=""),"",'Government vaccine expenditure'!O54/'Total vaccine expenditure'!O54)</f>
        <v>1</v>
      </c>
      <c r="O54" s="13">
        <f>IF(OR('Government vaccine expenditure'!P54="",'Total vaccine expenditure'!P54=""),"",'Government vaccine expenditure'!P54/'Total vaccine expenditure'!P54)</f>
        <v>0.99076176784919157</v>
      </c>
      <c r="P54" s="13">
        <f>IF(OR('Government vaccine expenditure'!Q54="",'Total vaccine expenditure'!Q54=""),"",'Government vaccine expenditure'!Q54/'Total vaccine expenditure'!Q54)</f>
        <v>1</v>
      </c>
      <c r="Q54" s="13">
        <f>IF(OR('Government vaccine expenditure'!R54="",'Total vaccine expenditure'!R54=""),"",'Government vaccine expenditure'!R54/'Total vaccine expenditure'!R54)</f>
        <v>1</v>
      </c>
      <c r="R54" s="13">
        <f>IF(OR('Government vaccine expenditure'!S54="",'Total vaccine expenditure'!S54=""),"",'Government vaccine expenditure'!S54/'Total vaccine expenditure'!S54)</f>
        <v>1</v>
      </c>
      <c r="S54" s="13">
        <f>IF(OR('Government vaccine expenditure'!T54="",'Total vaccine expenditure'!T54=""),"",'Government vaccine expenditure'!T54/'Total vaccine expenditure'!T54)</f>
        <v>1</v>
      </c>
      <c r="T54" s="13">
        <f>IF(OR('Government vaccine expenditure'!U54="",'Total vaccine expenditure'!U54=""),"",'Government vaccine expenditure'!U54/'Total vaccine expenditure'!U54)</f>
        <v>1</v>
      </c>
      <c r="U54" s="13">
        <f>IF(OR('Government vaccine expenditure'!V54="",'Total vaccine expenditure'!V54=""),"",'Government vaccine expenditure'!V54/'Total vaccine expenditure'!V54)</f>
        <v>1</v>
      </c>
      <c r="V54" s="13">
        <f>IF(OR('Government vaccine expenditure'!W54="",'Total vaccine expenditure'!W54=""),"",'Government vaccine expenditure'!W54/'Total vaccine expenditure'!W54)</f>
        <v>1</v>
      </c>
      <c r="W54" s="13">
        <f>IF(OR('Government vaccine expenditure'!X54="",'Total vaccine expenditure'!X54=""),"",'Government vaccine expenditure'!X54/'Total vaccine expenditure'!X54)</f>
        <v>1</v>
      </c>
      <c r="X54" s="12"/>
      <c r="Y54" s="6"/>
    </row>
    <row r="55" spans="1:25" x14ac:dyDescent="0.3">
      <c r="A55" s="2" t="s">
        <v>47</v>
      </c>
      <c r="B55" s="10" t="s">
        <v>233</v>
      </c>
      <c r="C55" s="10" t="s">
        <v>416</v>
      </c>
      <c r="D55" s="10" t="s">
        <v>386</v>
      </c>
      <c r="E55" s="13">
        <f>IF(OR('Government vaccine expenditure'!F55="",'Total vaccine expenditure'!F55=""),"",'Government vaccine expenditure'!F55/'Total vaccine expenditure'!F55)</f>
        <v>1.000000001934392</v>
      </c>
      <c r="F55" s="13">
        <f>IF(OR('Government vaccine expenditure'!G55="",'Total vaccine expenditure'!G55=""),"",'Government vaccine expenditure'!G55/'Total vaccine expenditure'!G55)</f>
        <v>0.99999999737070666</v>
      </c>
      <c r="G55" s="13">
        <f>IF(OR('Government vaccine expenditure'!H55="",'Total vaccine expenditure'!H55=""),"",'Government vaccine expenditure'!H55/'Total vaccine expenditure'!H55)</f>
        <v>0.99999998773313759</v>
      </c>
      <c r="H55" s="13">
        <f>IF(OR('Government vaccine expenditure'!I55="",'Total vaccine expenditure'!I55=""),"",'Government vaccine expenditure'!I55/'Total vaccine expenditure'!I55)</f>
        <v>0.99999999428171882</v>
      </c>
      <c r="I55" s="13">
        <f>IF(OR('Government vaccine expenditure'!J55="",'Total vaccine expenditure'!J55=""),"",'Government vaccine expenditure'!J55/'Total vaccine expenditure'!J55)</f>
        <v>1</v>
      </c>
      <c r="J55" s="13">
        <f>IF(OR('Government vaccine expenditure'!K55="",'Total vaccine expenditure'!K55=""),"",'Government vaccine expenditure'!K55/'Total vaccine expenditure'!K55)</f>
        <v>1</v>
      </c>
      <c r="K55" s="13">
        <f>IF(OR('Government vaccine expenditure'!L55="",'Total vaccine expenditure'!L55=""),"",'Government vaccine expenditure'!L55/'Total vaccine expenditure'!L55)</f>
        <v>1</v>
      </c>
      <c r="L55" s="13">
        <f>IF(OR('Government vaccine expenditure'!M55="",'Total vaccine expenditure'!M55=""),"",'Government vaccine expenditure'!M55/'Total vaccine expenditure'!M55)</f>
        <v>1</v>
      </c>
      <c r="M55" s="13">
        <f>IF(OR('Government vaccine expenditure'!N55="",'Total vaccine expenditure'!N55=""),"",'Government vaccine expenditure'!N55/'Total vaccine expenditure'!N55)</f>
        <v>1</v>
      </c>
      <c r="N55" s="13">
        <f>IF(OR('Government vaccine expenditure'!O55="",'Total vaccine expenditure'!O55=""),"",'Government vaccine expenditure'!O55/'Total vaccine expenditure'!O55)</f>
        <v>1</v>
      </c>
      <c r="O55" s="13">
        <f>IF(OR('Government vaccine expenditure'!P55="",'Total vaccine expenditure'!P55=""),"",'Government vaccine expenditure'!P55/'Total vaccine expenditure'!P55)</f>
        <v>1</v>
      </c>
      <c r="P55" s="13">
        <f>IF(OR('Government vaccine expenditure'!Q55="",'Total vaccine expenditure'!Q55=""),"",'Government vaccine expenditure'!Q55/'Total vaccine expenditure'!Q55)</f>
        <v>1</v>
      </c>
      <c r="Q55" s="13">
        <f>IF(OR('Government vaccine expenditure'!R55="",'Total vaccine expenditure'!R55=""),"",'Government vaccine expenditure'!R55/'Total vaccine expenditure'!R55)</f>
        <v>1</v>
      </c>
      <c r="R55" s="13">
        <f>IF(OR('Government vaccine expenditure'!S55="",'Total vaccine expenditure'!S55=""),"",'Government vaccine expenditure'!S55/'Total vaccine expenditure'!S55)</f>
        <v>1</v>
      </c>
      <c r="S55" s="13" t="str">
        <f>IF(OR('Government vaccine expenditure'!T55="",'Total vaccine expenditure'!T55=""),"",'Government vaccine expenditure'!T55/'Total vaccine expenditure'!T55)</f>
        <v/>
      </c>
      <c r="T55" s="13" t="str">
        <f>IF(OR('Government vaccine expenditure'!U55="",'Total vaccine expenditure'!U55=""),"",'Government vaccine expenditure'!U55/'Total vaccine expenditure'!U55)</f>
        <v/>
      </c>
      <c r="U55" s="13" t="str">
        <f>IF(OR('Government vaccine expenditure'!V55="",'Total vaccine expenditure'!V55=""),"",'Government vaccine expenditure'!V55/'Total vaccine expenditure'!V55)</f>
        <v/>
      </c>
      <c r="V55" s="13" t="str">
        <f>IF(OR('Government vaccine expenditure'!W55="",'Total vaccine expenditure'!W55=""),"",'Government vaccine expenditure'!W55/'Total vaccine expenditure'!W55)</f>
        <v/>
      </c>
      <c r="W55" s="13" t="str">
        <f>IF(OR('Government vaccine expenditure'!X55="",'Total vaccine expenditure'!X55=""),"",'Government vaccine expenditure'!X55/'Total vaccine expenditure'!X55)</f>
        <v/>
      </c>
      <c r="X55" s="12"/>
      <c r="Y55" s="6"/>
    </row>
    <row r="56" spans="1:25" x14ac:dyDescent="0.3">
      <c r="A56" s="2" t="s">
        <v>48</v>
      </c>
      <c r="B56" s="10" t="s">
        <v>234</v>
      </c>
      <c r="C56" s="10" t="s">
        <v>419</v>
      </c>
      <c r="D56" s="10" t="s">
        <v>374</v>
      </c>
      <c r="E56" s="13">
        <f>IF(OR('Government vaccine expenditure'!F56="",'Total vaccine expenditure'!F56=""),"",'Government vaccine expenditure'!F56/'Total vaccine expenditure'!F56)</f>
        <v>0.99999998068757523</v>
      </c>
      <c r="F56" s="13">
        <f>IF(OR('Government vaccine expenditure'!G56="",'Total vaccine expenditure'!G56=""),"",'Government vaccine expenditure'!G56/'Total vaccine expenditure'!G56)</f>
        <v>0.99999997305700672</v>
      </c>
      <c r="G56" s="13">
        <f>IF(OR('Government vaccine expenditure'!H56="",'Total vaccine expenditure'!H56=""),"",'Government vaccine expenditure'!H56/'Total vaccine expenditure'!H56)</f>
        <v>1.0000000101645705</v>
      </c>
      <c r="H56" s="13">
        <f>IF(OR('Government vaccine expenditure'!I56="",'Total vaccine expenditure'!I56=""),"",'Government vaccine expenditure'!I56/'Total vaccine expenditure'!I56)</f>
        <v>0.99999999853365251</v>
      </c>
      <c r="I56" s="13">
        <f>IF(OR('Government vaccine expenditure'!J56="",'Total vaccine expenditure'!J56=""),"",'Government vaccine expenditure'!J56/'Total vaccine expenditure'!J56)</f>
        <v>1</v>
      </c>
      <c r="J56" s="13">
        <f>IF(OR('Government vaccine expenditure'!K56="",'Total vaccine expenditure'!K56=""),"",'Government vaccine expenditure'!K56/'Total vaccine expenditure'!K56)</f>
        <v>1</v>
      </c>
      <c r="K56" s="13">
        <f>IF(OR('Government vaccine expenditure'!L56="",'Total vaccine expenditure'!L56=""),"",'Government vaccine expenditure'!L56/'Total vaccine expenditure'!L56)</f>
        <v>1</v>
      </c>
      <c r="L56" s="13">
        <f>IF(OR('Government vaccine expenditure'!M56="",'Total vaccine expenditure'!M56=""),"",'Government vaccine expenditure'!M56/'Total vaccine expenditure'!M56)</f>
        <v>1</v>
      </c>
      <c r="M56" s="13">
        <f>IF(OR('Government vaccine expenditure'!N56="",'Total vaccine expenditure'!N56=""),"",'Government vaccine expenditure'!N56/'Total vaccine expenditure'!N56)</f>
        <v>1</v>
      </c>
      <c r="N56" s="13">
        <f>IF(OR('Government vaccine expenditure'!O56="",'Total vaccine expenditure'!O56=""),"",'Government vaccine expenditure'!O56/'Total vaccine expenditure'!O56)</f>
        <v>1</v>
      </c>
      <c r="O56" s="13">
        <f>IF(OR('Government vaccine expenditure'!P56="",'Total vaccine expenditure'!P56=""),"",'Government vaccine expenditure'!P56/'Total vaccine expenditure'!P56)</f>
        <v>0.89681219893132935</v>
      </c>
      <c r="P56" s="13">
        <f>IF(OR('Government vaccine expenditure'!Q56="",'Total vaccine expenditure'!Q56=""),"",'Government vaccine expenditure'!Q56/'Total vaccine expenditure'!Q56)</f>
        <v>0.81695471395623587</v>
      </c>
      <c r="Q56" s="13">
        <f>IF(OR('Government vaccine expenditure'!R56="",'Total vaccine expenditure'!R56=""),"",'Government vaccine expenditure'!R56/'Total vaccine expenditure'!R56)</f>
        <v>1</v>
      </c>
      <c r="R56" s="13">
        <f>IF(OR('Government vaccine expenditure'!S56="",'Total vaccine expenditure'!S56=""),"",'Government vaccine expenditure'!S56/'Total vaccine expenditure'!S56)</f>
        <v>1</v>
      </c>
      <c r="S56" s="13">
        <f>IF(OR('Government vaccine expenditure'!T56="",'Total vaccine expenditure'!T56=""),"",'Government vaccine expenditure'!T56/'Total vaccine expenditure'!T56)</f>
        <v>0.98054878180709959</v>
      </c>
      <c r="T56" s="13">
        <f>IF(OR('Government vaccine expenditure'!U56="",'Total vaccine expenditure'!U56=""),"",'Government vaccine expenditure'!U56/'Total vaccine expenditure'!U56)</f>
        <v>1</v>
      </c>
      <c r="U56" s="13" t="str">
        <f>IF(OR('Government vaccine expenditure'!V56="",'Total vaccine expenditure'!V56=""),"",'Government vaccine expenditure'!V56/'Total vaccine expenditure'!V56)</f>
        <v/>
      </c>
      <c r="V56" s="13">
        <f>IF(OR('Government vaccine expenditure'!W56="",'Total vaccine expenditure'!W56=""),"",'Government vaccine expenditure'!W56/'Total vaccine expenditure'!W56)</f>
        <v>0.87944028715000822</v>
      </c>
      <c r="W56" s="13">
        <f>IF(OR('Government vaccine expenditure'!X56="",'Total vaccine expenditure'!X56=""),"",'Government vaccine expenditure'!X56/'Total vaccine expenditure'!X56)</f>
        <v>1</v>
      </c>
      <c r="X56" s="12"/>
      <c r="Y56" s="6"/>
    </row>
    <row r="57" spans="1:25" x14ac:dyDescent="0.3">
      <c r="A57" s="2" t="s">
        <v>49</v>
      </c>
      <c r="B57" s="10" t="s">
        <v>235</v>
      </c>
      <c r="C57" s="10" t="s">
        <v>418</v>
      </c>
      <c r="D57" s="10" t="s">
        <v>374</v>
      </c>
      <c r="E57" s="13" t="str">
        <f>IF(OR('Government vaccine expenditure'!F57="",'Total vaccine expenditure'!F57=""),"",'Government vaccine expenditure'!F57/'Total vaccine expenditure'!F57)</f>
        <v/>
      </c>
      <c r="F57" s="13" t="str">
        <f>IF(OR('Government vaccine expenditure'!G57="",'Total vaccine expenditure'!G57=""),"",'Government vaccine expenditure'!G57/'Total vaccine expenditure'!G57)</f>
        <v/>
      </c>
      <c r="G57" s="13" t="str">
        <f>IF(OR('Government vaccine expenditure'!H57="",'Total vaccine expenditure'!H57=""),"",'Government vaccine expenditure'!H57/'Total vaccine expenditure'!H57)</f>
        <v/>
      </c>
      <c r="H57" s="13">
        <f>IF(OR('Government vaccine expenditure'!I57="",'Total vaccine expenditure'!I57=""),"",'Government vaccine expenditure'!I57/'Total vaccine expenditure'!I57)</f>
        <v>1</v>
      </c>
      <c r="I57" s="13">
        <f>IF(OR('Government vaccine expenditure'!J57="",'Total vaccine expenditure'!J57=""),"",'Government vaccine expenditure'!J57/'Total vaccine expenditure'!J57)</f>
        <v>0.59464391477645628</v>
      </c>
      <c r="J57" s="13">
        <f>IF(OR('Government vaccine expenditure'!K57="",'Total vaccine expenditure'!K57=""),"",'Government vaccine expenditure'!K57/'Total vaccine expenditure'!K57)</f>
        <v>0.93109667034310073</v>
      </c>
      <c r="K57" s="13">
        <f>IF(OR('Government vaccine expenditure'!L57="",'Total vaccine expenditure'!L57=""),"",'Government vaccine expenditure'!L57/'Total vaccine expenditure'!L57)</f>
        <v>0.98047317279256441</v>
      </c>
      <c r="L57" s="13">
        <f>IF(OR('Government vaccine expenditure'!M57="",'Total vaccine expenditure'!M57=""),"",'Government vaccine expenditure'!M57/'Total vaccine expenditure'!M57)</f>
        <v>1</v>
      </c>
      <c r="M57" s="13">
        <f>IF(OR('Government vaccine expenditure'!N57="",'Total vaccine expenditure'!N57=""),"",'Government vaccine expenditure'!N57/'Total vaccine expenditure'!N57)</f>
        <v>1</v>
      </c>
      <c r="N57" s="13">
        <f>IF(OR('Government vaccine expenditure'!O57="",'Total vaccine expenditure'!O57=""),"",'Government vaccine expenditure'!O57/'Total vaccine expenditure'!O57)</f>
        <v>1</v>
      </c>
      <c r="O57" s="13">
        <f>IF(OR('Government vaccine expenditure'!P57="",'Total vaccine expenditure'!P57=""),"",'Government vaccine expenditure'!P57/'Total vaccine expenditure'!P57)</f>
        <v>1</v>
      </c>
      <c r="P57" s="13">
        <f>IF(OR('Government vaccine expenditure'!Q57="",'Total vaccine expenditure'!Q57=""),"",'Government vaccine expenditure'!Q57/'Total vaccine expenditure'!Q57)</f>
        <v>1</v>
      </c>
      <c r="Q57" s="13">
        <f>IF(OR('Government vaccine expenditure'!R57="",'Total vaccine expenditure'!R57=""),"",'Government vaccine expenditure'!R57/'Total vaccine expenditure'!R57)</f>
        <v>0.33989003877465562</v>
      </c>
      <c r="R57" s="13">
        <f>IF(OR('Government vaccine expenditure'!S57="",'Total vaccine expenditure'!S57=""),"",'Government vaccine expenditure'!S57/'Total vaccine expenditure'!S57)</f>
        <v>0.58974912837890292</v>
      </c>
      <c r="S57" s="13" t="str">
        <f>IF(OR('Government vaccine expenditure'!T57="",'Total vaccine expenditure'!T57=""),"",'Government vaccine expenditure'!T57/'Total vaccine expenditure'!T57)</f>
        <v/>
      </c>
      <c r="T57" s="13" t="str">
        <f>IF(OR('Government vaccine expenditure'!U57="",'Total vaccine expenditure'!U57=""),"",'Government vaccine expenditure'!U57/'Total vaccine expenditure'!U57)</f>
        <v/>
      </c>
      <c r="U57" s="13">
        <f>IF(OR('Government vaccine expenditure'!V57="",'Total vaccine expenditure'!V57=""),"",'Government vaccine expenditure'!V57/'Total vaccine expenditure'!V57)</f>
        <v>1</v>
      </c>
      <c r="V57" s="13">
        <f>IF(OR('Government vaccine expenditure'!W57="",'Total vaccine expenditure'!W57=""),"",'Government vaccine expenditure'!W57/'Total vaccine expenditure'!W57)</f>
        <v>1</v>
      </c>
      <c r="W57" s="13">
        <f>IF(OR('Government vaccine expenditure'!X57="",'Total vaccine expenditure'!X57=""),"",'Government vaccine expenditure'!X57/'Total vaccine expenditure'!X57)</f>
        <v>1</v>
      </c>
      <c r="X57" s="12"/>
      <c r="Y57" s="6"/>
    </row>
    <row r="58" spans="1:25" x14ac:dyDescent="0.3">
      <c r="A58" s="2" t="s">
        <v>50</v>
      </c>
      <c r="B58" s="10" t="s">
        <v>236</v>
      </c>
      <c r="C58" s="10" t="s">
        <v>418</v>
      </c>
      <c r="D58" s="10" t="s">
        <v>385</v>
      </c>
      <c r="E58" s="13" t="str">
        <f>IF(OR('Government vaccine expenditure'!F58="",'Total vaccine expenditure'!F58=""),"",'Government vaccine expenditure'!F58/'Total vaccine expenditure'!F58)</f>
        <v/>
      </c>
      <c r="F58" s="13" t="str">
        <f>IF(OR('Government vaccine expenditure'!G58="",'Total vaccine expenditure'!G58=""),"",'Government vaccine expenditure'!G58/'Total vaccine expenditure'!G58)</f>
        <v/>
      </c>
      <c r="G58" s="13" t="str">
        <f>IF(OR('Government vaccine expenditure'!H58="",'Total vaccine expenditure'!H58=""),"",'Government vaccine expenditure'!H58/'Total vaccine expenditure'!H58)</f>
        <v/>
      </c>
      <c r="H58" s="13" t="str">
        <f>IF(OR('Government vaccine expenditure'!I58="",'Total vaccine expenditure'!I58=""),"",'Government vaccine expenditure'!I58/'Total vaccine expenditure'!I58)</f>
        <v/>
      </c>
      <c r="I58" s="13">
        <f>IF(OR('Government vaccine expenditure'!J58="",'Total vaccine expenditure'!J58=""),"",'Government vaccine expenditure'!J58/'Total vaccine expenditure'!J58)</f>
        <v>1.4346155041601154E-2</v>
      </c>
      <c r="J58" s="13">
        <f>IF(OR('Government vaccine expenditure'!K58="",'Total vaccine expenditure'!K58=""),"",'Government vaccine expenditure'!K58/'Total vaccine expenditure'!K58)</f>
        <v>2.6059692984242031E-2</v>
      </c>
      <c r="K58" s="13">
        <f>IF(OR('Government vaccine expenditure'!L58="",'Total vaccine expenditure'!L58=""),"",'Government vaccine expenditure'!L58/'Total vaccine expenditure'!L58)</f>
        <v>2.6059682682249768E-2</v>
      </c>
      <c r="L58" s="13">
        <f>IF(OR('Government vaccine expenditure'!M58="",'Total vaccine expenditure'!M58=""),"",'Government vaccine expenditure'!M58/'Total vaccine expenditure'!M58)</f>
        <v>4.2355714338330082E-2</v>
      </c>
      <c r="M58" s="13">
        <f>IF(OR('Government vaccine expenditure'!N58="",'Total vaccine expenditure'!N58=""),"",'Government vaccine expenditure'!N58/'Total vaccine expenditure'!N58)</f>
        <v>6.1285211267605631E-2</v>
      </c>
      <c r="N58" s="13">
        <f>IF(OR('Government vaccine expenditure'!O58="",'Total vaccine expenditure'!O58=""),"",'Government vaccine expenditure'!O58/'Total vaccine expenditure'!O58)</f>
        <v>7.6660706103179502E-2</v>
      </c>
      <c r="O58" s="13">
        <f>IF(OR('Government vaccine expenditure'!P58="",'Total vaccine expenditure'!P58=""),"",'Government vaccine expenditure'!P58/'Total vaccine expenditure'!P58)</f>
        <v>0.1321979737228087</v>
      </c>
      <c r="P58" s="13">
        <f>IF(OR('Government vaccine expenditure'!Q58="",'Total vaccine expenditure'!Q58=""),"",'Government vaccine expenditure'!Q58/'Total vaccine expenditure'!Q58)</f>
        <v>6.8328554359056506E-2</v>
      </c>
      <c r="Q58" s="13">
        <f>IF(OR('Government vaccine expenditure'!R58="",'Total vaccine expenditure'!R58=""),"",'Government vaccine expenditure'!R58/'Total vaccine expenditure'!R58)</f>
        <v>0.11160727717261354</v>
      </c>
      <c r="R58" s="13">
        <f>IF(OR('Government vaccine expenditure'!S58="",'Total vaccine expenditure'!S58=""),"",'Government vaccine expenditure'!S58/'Total vaccine expenditure'!S58)</f>
        <v>0.105627325941789</v>
      </c>
      <c r="S58" s="13">
        <f>IF(OR('Government vaccine expenditure'!T58="",'Total vaccine expenditure'!T58=""),"",'Government vaccine expenditure'!T58/'Total vaccine expenditure'!T58)</f>
        <v>0.22051953917446313</v>
      </c>
      <c r="T58" s="13">
        <f>IF(OR('Government vaccine expenditure'!U58="",'Total vaccine expenditure'!U58=""),"",'Government vaccine expenditure'!U58/'Total vaccine expenditure'!U58)</f>
        <v>7.6361621519319758E-2</v>
      </c>
      <c r="U58" s="13">
        <f>IF(OR('Government vaccine expenditure'!V58="",'Total vaccine expenditure'!V58=""),"",'Government vaccine expenditure'!V58/'Total vaccine expenditure'!V58)</f>
        <v>8.8239094657216133E-2</v>
      </c>
      <c r="V58" s="13">
        <f>IF(OR('Government vaccine expenditure'!W58="",'Total vaccine expenditure'!W58=""),"",'Government vaccine expenditure'!W58/'Total vaccine expenditure'!W58)</f>
        <v>0.10688560940018248</v>
      </c>
      <c r="W58" s="13">
        <f>IF(OR('Government vaccine expenditure'!X58="",'Total vaccine expenditure'!X58=""),"",'Government vaccine expenditure'!X58/'Total vaccine expenditure'!X58)</f>
        <v>9.9127713833150499E-2</v>
      </c>
      <c r="X58" s="12"/>
      <c r="Y58" s="9"/>
    </row>
    <row r="59" spans="1:25" x14ac:dyDescent="0.3">
      <c r="A59" s="2" t="s">
        <v>51</v>
      </c>
      <c r="B59" s="10" t="s">
        <v>237</v>
      </c>
      <c r="C59" s="10" t="s">
        <v>417</v>
      </c>
      <c r="D59" s="10" t="s">
        <v>374</v>
      </c>
      <c r="E59" s="13" t="str">
        <f>IF(OR('Government vaccine expenditure'!F59="",'Total vaccine expenditure'!F59=""),"",'Government vaccine expenditure'!F59/'Total vaccine expenditure'!F59)</f>
        <v/>
      </c>
      <c r="F59" s="13" t="str">
        <f>IF(OR('Government vaccine expenditure'!G59="",'Total vaccine expenditure'!G59=""),"",'Government vaccine expenditure'!G59/'Total vaccine expenditure'!G59)</f>
        <v/>
      </c>
      <c r="G59" s="13" t="str">
        <f>IF(OR('Government vaccine expenditure'!H59="",'Total vaccine expenditure'!H59=""),"",'Government vaccine expenditure'!H59/'Total vaccine expenditure'!H59)</f>
        <v/>
      </c>
      <c r="H59" s="13" t="str">
        <f>IF(OR('Government vaccine expenditure'!I59="",'Total vaccine expenditure'!I59=""),"",'Government vaccine expenditure'!I59/'Total vaccine expenditure'!I59)</f>
        <v/>
      </c>
      <c r="I59" s="13">
        <f>IF(OR('Government vaccine expenditure'!J59="",'Total vaccine expenditure'!J59=""),"",'Government vaccine expenditure'!J59/'Total vaccine expenditure'!J59)</f>
        <v>1</v>
      </c>
      <c r="J59" s="13">
        <f>IF(OR('Government vaccine expenditure'!K59="",'Total vaccine expenditure'!K59=""),"",'Government vaccine expenditure'!K59/'Total vaccine expenditure'!K59)</f>
        <v>1</v>
      </c>
      <c r="K59" s="13">
        <f>IF(OR('Government vaccine expenditure'!L59="",'Total vaccine expenditure'!L59=""),"",'Government vaccine expenditure'!L59/'Total vaccine expenditure'!L59)</f>
        <v>1</v>
      </c>
      <c r="L59" s="13">
        <f>IF(OR('Government vaccine expenditure'!M59="",'Total vaccine expenditure'!M59=""),"",'Government vaccine expenditure'!M59/'Total vaccine expenditure'!M59)</f>
        <v>1</v>
      </c>
      <c r="M59" s="13">
        <f>IF(OR('Government vaccine expenditure'!N59="",'Total vaccine expenditure'!N59=""),"",'Government vaccine expenditure'!N59/'Total vaccine expenditure'!N59)</f>
        <v>1</v>
      </c>
      <c r="N59" s="13">
        <f>IF(OR('Government vaccine expenditure'!O59="",'Total vaccine expenditure'!O59=""),"",'Government vaccine expenditure'!O59/'Total vaccine expenditure'!O59)</f>
        <v>1</v>
      </c>
      <c r="O59" s="13">
        <f>IF(OR('Government vaccine expenditure'!P59="",'Total vaccine expenditure'!P59=""),"",'Government vaccine expenditure'!P59/'Total vaccine expenditure'!P59)</f>
        <v>1</v>
      </c>
      <c r="P59" s="13">
        <f>IF(OR('Government vaccine expenditure'!Q59="",'Total vaccine expenditure'!Q59=""),"",'Government vaccine expenditure'!Q59/'Total vaccine expenditure'!Q59)</f>
        <v>1</v>
      </c>
      <c r="Q59" s="13">
        <f>IF(OR('Government vaccine expenditure'!R59="",'Total vaccine expenditure'!R59=""),"",'Government vaccine expenditure'!R59/'Total vaccine expenditure'!R59)</f>
        <v>1</v>
      </c>
      <c r="R59" s="13">
        <f>IF(OR('Government vaccine expenditure'!S59="",'Total vaccine expenditure'!S59=""),"",'Government vaccine expenditure'!S59/'Total vaccine expenditure'!S59)</f>
        <v>1</v>
      </c>
      <c r="S59" s="13">
        <f>IF(OR('Government vaccine expenditure'!T59="",'Total vaccine expenditure'!T59=""),"",'Government vaccine expenditure'!T59/'Total vaccine expenditure'!T59)</f>
        <v>1</v>
      </c>
      <c r="T59" s="13">
        <f>IF(OR('Government vaccine expenditure'!U59="",'Total vaccine expenditure'!U59=""),"",'Government vaccine expenditure'!U59/'Total vaccine expenditure'!U59)</f>
        <v>1</v>
      </c>
      <c r="U59" s="13">
        <f>IF(OR('Government vaccine expenditure'!V59="",'Total vaccine expenditure'!V59=""),"",'Government vaccine expenditure'!V59/'Total vaccine expenditure'!V59)</f>
        <v>1</v>
      </c>
      <c r="V59" s="13">
        <f>IF(OR('Government vaccine expenditure'!W59="",'Total vaccine expenditure'!W59=""),"",'Government vaccine expenditure'!W59/'Total vaccine expenditure'!W59)</f>
        <v>1</v>
      </c>
      <c r="W59" s="13">
        <f>IF(OR('Government vaccine expenditure'!X59="",'Total vaccine expenditure'!X59=""),"",'Government vaccine expenditure'!X59/'Total vaccine expenditure'!X59)</f>
        <v>1</v>
      </c>
      <c r="X59" s="12"/>
      <c r="Y59" s="9"/>
    </row>
    <row r="60" spans="1:25" x14ac:dyDescent="0.3">
      <c r="A60" s="2" t="s">
        <v>52</v>
      </c>
      <c r="B60" s="10" t="s">
        <v>238</v>
      </c>
      <c r="C60" s="10" t="s">
        <v>418</v>
      </c>
      <c r="D60" s="10" t="s">
        <v>386</v>
      </c>
      <c r="E60" s="13">
        <f>IF(OR('Government vaccine expenditure'!F60="",'Total vaccine expenditure'!F60=""),"",'Government vaccine expenditure'!F60/'Total vaccine expenditure'!F60)</f>
        <v>0.99999889354383098</v>
      </c>
      <c r="F60" s="13">
        <f>IF(OR('Government vaccine expenditure'!G60="",'Total vaccine expenditure'!G60=""),"",'Government vaccine expenditure'!G60/'Total vaccine expenditure'!G60)</f>
        <v>0.99999972128218007</v>
      </c>
      <c r="G60" s="13">
        <f>IF(OR('Government vaccine expenditure'!H60="",'Total vaccine expenditure'!H60=""),"",'Government vaccine expenditure'!H60/'Total vaccine expenditure'!H60)</f>
        <v>0.99999989599306438</v>
      </c>
      <c r="H60" s="13">
        <f>IF(OR('Government vaccine expenditure'!I60="",'Total vaccine expenditure'!I60=""),"",'Government vaccine expenditure'!I60/'Total vaccine expenditure'!I60)</f>
        <v>1.0000006107093578</v>
      </c>
      <c r="I60" s="13">
        <f>IF(OR('Government vaccine expenditure'!J60="",'Total vaccine expenditure'!J60=""),"",'Government vaccine expenditure'!J60/'Total vaccine expenditure'!J60)</f>
        <v>1</v>
      </c>
      <c r="J60" s="13">
        <f>IF(OR('Government vaccine expenditure'!K60="",'Total vaccine expenditure'!K60=""),"",'Government vaccine expenditure'!K60/'Total vaccine expenditure'!K60)</f>
        <v>1</v>
      </c>
      <c r="K60" s="13">
        <f>IF(OR('Government vaccine expenditure'!L60="",'Total vaccine expenditure'!L60=""),"",'Government vaccine expenditure'!L60/'Total vaccine expenditure'!L60)</f>
        <v>1</v>
      </c>
      <c r="L60" s="13">
        <f>IF(OR('Government vaccine expenditure'!M60="",'Total vaccine expenditure'!M60=""),"",'Government vaccine expenditure'!M60/'Total vaccine expenditure'!M60)</f>
        <v>0.86083918226798273</v>
      </c>
      <c r="M60" s="13">
        <f>IF(OR('Government vaccine expenditure'!N60="",'Total vaccine expenditure'!N60=""),"",'Government vaccine expenditure'!N60/'Total vaccine expenditure'!N60)</f>
        <v>1</v>
      </c>
      <c r="N60" s="13">
        <f>IF(OR('Government vaccine expenditure'!O60="",'Total vaccine expenditure'!O60=""),"",'Government vaccine expenditure'!O60/'Total vaccine expenditure'!O60)</f>
        <v>0.91164513641286815</v>
      </c>
      <c r="O60" s="13">
        <f>IF(OR('Government vaccine expenditure'!P60="",'Total vaccine expenditure'!P60=""),"",'Government vaccine expenditure'!P60/'Total vaccine expenditure'!P60)</f>
        <v>0.95296606485640589</v>
      </c>
      <c r="P60" s="13">
        <f>IF(OR('Government vaccine expenditure'!Q60="",'Total vaccine expenditure'!Q60=""),"",'Government vaccine expenditure'!Q60/'Total vaccine expenditure'!Q60)</f>
        <v>0.95296628726077603</v>
      </c>
      <c r="Q60" s="13">
        <f>IF(OR('Government vaccine expenditure'!R60="",'Total vaccine expenditure'!R60=""),"",'Government vaccine expenditure'!R60/'Total vaccine expenditure'!R60)</f>
        <v>1</v>
      </c>
      <c r="R60" s="13">
        <f>IF(OR('Government vaccine expenditure'!S60="",'Total vaccine expenditure'!S60=""),"",'Government vaccine expenditure'!S60/'Total vaccine expenditure'!S60)</f>
        <v>1</v>
      </c>
      <c r="S60" s="13">
        <f>IF(OR('Government vaccine expenditure'!T60="",'Total vaccine expenditure'!T60=""),"",'Government vaccine expenditure'!T60/'Total vaccine expenditure'!T60)</f>
        <v>0.83578484960246446</v>
      </c>
      <c r="T60" s="13">
        <f>IF(OR('Government vaccine expenditure'!U60="",'Total vaccine expenditure'!U60=""),"",'Government vaccine expenditure'!U60/'Total vaccine expenditure'!U60)</f>
        <v>0.83578460631695428</v>
      </c>
      <c r="U60" s="13" t="str">
        <f>IF(OR('Government vaccine expenditure'!V60="",'Total vaccine expenditure'!V60=""),"",'Government vaccine expenditure'!V60/'Total vaccine expenditure'!V60)</f>
        <v/>
      </c>
      <c r="V60" s="13">
        <f>IF(OR('Government vaccine expenditure'!W60="",'Total vaccine expenditure'!W60=""),"",'Government vaccine expenditure'!W60/'Total vaccine expenditure'!W60)</f>
        <v>0.79072995946306746</v>
      </c>
      <c r="W60" s="13">
        <f>IF(OR('Government vaccine expenditure'!X60="",'Total vaccine expenditure'!X60=""),"",'Government vaccine expenditure'!X60/'Total vaccine expenditure'!X60)</f>
        <v>0.84313407639733795</v>
      </c>
      <c r="X60" s="12"/>
      <c r="Y60" s="6"/>
    </row>
    <row r="61" spans="1:25" x14ac:dyDescent="0.3">
      <c r="A61" s="2" t="s">
        <v>53</v>
      </c>
      <c r="B61" s="10" t="s">
        <v>239</v>
      </c>
      <c r="C61" s="10" t="s">
        <v>418</v>
      </c>
      <c r="D61" s="10" t="s">
        <v>385</v>
      </c>
      <c r="E61" s="13" t="str">
        <f>IF(OR('Government vaccine expenditure'!F61="",'Total vaccine expenditure'!F61=""),"",'Government vaccine expenditure'!F61/'Total vaccine expenditure'!F61)</f>
        <v/>
      </c>
      <c r="F61" s="13" t="str">
        <f>IF(OR('Government vaccine expenditure'!G61="",'Total vaccine expenditure'!G61=""),"",'Government vaccine expenditure'!G61/'Total vaccine expenditure'!G61)</f>
        <v/>
      </c>
      <c r="G61" s="13" t="str">
        <f>IF(OR('Government vaccine expenditure'!H61="",'Total vaccine expenditure'!H61=""),"",'Government vaccine expenditure'!H61/'Total vaccine expenditure'!H61)</f>
        <v/>
      </c>
      <c r="H61" s="13">
        <f>IF(OR('Government vaccine expenditure'!I61="",'Total vaccine expenditure'!I61=""),"",'Government vaccine expenditure'!I61/'Total vaccine expenditure'!I61)</f>
        <v>0.05</v>
      </c>
      <c r="I61" s="13">
        <f>IF(OR('Government vaccine expenditure'!J61="",'Total vaccine expenditure'!J61=""),"",'Government vaccine expenditure'!J61/'Total vaccine expenditure'!J61)</f>
        <v>5.3437574455984092E-2</v>
      </c>
      <c r="J61" s="13">
        <f>IF(OR('Government vaccine expenditure'!K61="",'Total vaccine expenditure'!K61=""),"",'Government vaccine expenditure'!K61/'Total vaccine expenditure'!K61)</f>
        <v>7.3630753049480746E-2</v>
      </c>
      <c r="K61" s="13">
        <f>IF(OR('Government vaccine expenditure'!L61="",'Total vaccine expenditure'!L61=""),"",'Government vaccine expenditure'!L61/'Total vaccine expenditure'!L61)</f>
        <v>8.3587547908255275E-2</v>
      </c>
      <c r="L61" s="13">
        <f>IF(OR('Government vaccine expenditure'!M61="",'Total vaccine expenditure'!M61=""),"",'Government vaccine expenditure'!M61/'Total vaccine expenditure'!M61)</f>
        <v>8.8334614819894686E-2</v>
      </c>
      <c r="M61" s="13">
        <f>IF(OR('Government vaccine expenditure'!N61="",'Total vaccine expenditure'!N61=""),"",'Government vaccine expenditure'!N61/'Total vaccine expenditure'!N61)</f>
        <v>0.11650823979034945</v>
      </c>
      <c r="N61" s="13">
        <f>IF(OR('Government vaccine expenditure'!O61="",'Total vaccine expenditure'!O61=""),"",'Government vaccine expenditure'!O61/'Total vaccine expenditure'!O61)</f>
        <v>0.1411106299905546</v>
      </c>
      <c r="O61" s="13">
        <f>IF(OR('Government vaccine expenditure'!P61="",'Total vaccine expenditure'!P61=""),"",'Government vaccine expenditure'!P61/'Total vaccine expenditure'!P61)</f>
        <v>0.14752474572462515</v>
      </c>
      <c r="P61" s="13">
        <f>IF(OR('Government vaccine expenditure'!Q61="",'Total vaccine expenditure'!Q61=""),"",'Government vaccine expenditure'!Q61/'Total vaccine expenditure'!Q61)</f>
        <v>0.1489710746937998</v>
      </c>
      <c r="Q61" s="13">
        <f>IF(OR('Government vaccine expenditure'!R61="",'Total vaccine expenditure'!R61=""),"",'Government vaccine expenditure'!R61/'Total vaccine expenditure'!R61)</f>
        <v>0.15729592331361122</v>
      </c>
      <c r="R61" s="13">
        <f>IF(OR('Government vaccine expenditure'!S61="",'Total vaccine expenditure'!S61=""),"",'Government vaccine expenditure'!S61/'Total vaccine expenditure'!S61)</f>
        <v>0.18190122505646178</v>
      </c>
      <c r="S61" s="13">
        <f>IF(OR('Government vaccine expenditure'!T61="",'Total vaccine expenditure'!T61=""),"",'Government vaccine expenditure'!T61/'Total vaccine expenditure'!T61)</f>
        <v>3.4103882554677147E-2</v>
      </c>
      <c r="T61" s="13">
        <f>IF(OR('Government vaccine expenditure'!U61="",'Total vaccine expenditure'!U61=""),"",'Government vaccine expenditure'!U61/'Total vaccine expenditure'!U61)</f>
        <v>0.15970651355229512</v>
      </c>
      <c r="U61" s="13">
        <f>IF(OR('Government vaccine expenditure'!V61="",'Total vaccine expenditure'!V61=""),"",'Government vaccine expenditure'!V61/'Total vaccine expenditure'!V61)</f>
        <v>8.2914786442629881E-2</v>
      </c>
      <c r="V61" s="13">
        <f>IF(OR('Government vaccine expenditure'!W61="",'Total vaccine expenditure'!W61=""),"",'Government vaccine expenditure'!W61/'Total vaccine expenditure'!W61)</f>
        <v>0.2032727277211267</v>
      </c>
      <c r="W61" s="13" t="str">
        <f>IF(OR('Government vaccine expenditure'!X61="",'Total vaccine expenditure'!X61=""),"",'Government vaccine expenditure'!X61/'Total vaccine expenditure'!X61)</f>
        <v/>
      </c>
      <c r="X61" s="12"/>
      <c r="Y61" s="9"/>
    </row>
    <row r="62" spans="1:25" x14ac:dyDescent="0.3">
      <c r="A62" s="2" t="s">
        <v>54</v>
      </c>
      <c r="B62" s="10" t="s">
        <v>240</v>
      </c>
      <c r="C62" s="10" t="s">
        <v>420</v>
      </c>
      <c r="D62" s="10" t="s">
        <v>378</v>
      </c>
      <c r="E62" s="13">
        <f>IF(OR('Government vaccine expenditure'!F62="",'Total vaccine expenditure'!F62=""),"",'Government vaccine expenditure'!F62/'Total vaccine expenditure'!F62)</f>
        <v>0.99999897096224755</v>
      </c>
      <c r="F62" s="13">
        <f>IF(OR('Government vaccine expenditure'!G62="",'Total vaccine expenditure'!G62=""),"",'Government vaccine expenditure'!G62/'Total vaccine expenditure'!G62)</f>
        <v>0.99999897096224755</v>
      </c>
      <c r="G62" s="13" t="str">
        <f>IF(OR('Government vaccine expenditure'!H62="",'Total vaccine expenditure'!H62=""),"",'Government vaccine expenditure'!H62/'Total vaccine expenditure'!H62)</f>
        <v/>
      </c>
      <c r="H62" s="13" t="str">
        <f>IF(OR('Government vaccine expenditure'!I62="",'Total vaccine expenditure'!I62=""),"",'Government vaccine expenditure'!I62/'Total vaccine expenditure'!I62)</f>
        <v/>
      </c>
      <c r="I62" s="13">
        <f>IF(OR('Government vaccine expenditure'!J62="",'Total vaccine expenditure'!J62=""),"",'Government vaccine expenditure'!J62/'Total vaccine expenditure'!J62)</f>
        <v>1</v>
      </c>
      <c r="J62" s="13">
        <f>IF(OR('Government vaccine expenditure'!K62="",'Total vaccine expenditure'!K62=""),"",'Government vaccine expenditure'!K62/'Total vaccine expenditure'!K62)</f>
        <v>1</v>
      </c>
      <c r="K62" s="13">
        <f>IF(OR('Government vaccine expenditure'!L62="",'Total vaccine expenditure'!L62=""),"",'Government vaccine expenditure'!L62/'Total vaccine expenditure'!L62)</f>
        <v>1</v>
      </c>
      <c r="L62" s="13">
        <f>IF(OR('Government vaccine expenditure'!M62="",'Total vaccine expenditure'!M62=""),"",'Government vaccine expenditure'!M62/'Total vaccine expenditure'!M62)</f>
        <v>0.55714300746025236</v>
      </c>
      <c r="M62" s="13">
        <f>IF(OR('Government vaccine expenditure'!N62="",'Total vaccine expenditure'!N62=""),"",'Government vaccine expenditure'!N62/'Total vaccine expenditure'!N62)</f>
        <v>0.81428583754122508</v>
      </c>
      <c r="N62" s="13">
        <f>IF(OR('Government vaccine expenditure'!O62="",'Total vaccine expenditure'!O62=""),"",'Government vaccine expenditure'!O62/'Total vaccine expenditure'!O62)</f>
        <v>0.92537311096431218</v>
      </c>
      <c r="O62" s="13">
        <f>IF(OR('Government vaccine expenditure'!P62="",'Total vaccine expenditure'!P62=""),"",'Government vaccine expenditure'!P62/'Total vaccine expenditure'!P62)</f>
        <v>0.93000001647601171</v>
      </c>
      <c r="P62" s="13">
        <f>IF(OR('Government vaccine expenditure'!Q62="",'Total vaccine expenditure'!Q62=""),"",'Government vaccine expenditure'!Q62/'Total vaccine expenditure'!Q62)</f>
        <v>0.86999997688043618</v>
      </c>
      <c r="Q62" s="13">
        <f>IF(OR('Government vaccine expenditure'!R62="",'Total vaccine expenditure'!R62=""),"",'Government vaccine expenditure'!R62/'Total vaccine expenditure'!R62)</f>
        <v>0.81690156580150053</v>
      </c>
      <c r="R62" s="13" t="str">
        <f>IF(OR('Government vaccine expenditure'!S62="",'Total vaccine expenditure'!S62=""),"",'Government vaccine expenditure'!S62/'Total vaccine expenditure'!S62)</f>
        <v/>
      </c>
      <c r="S62" s="13" t="str">
        <f>IF(OR('Government vaccine expenditure'!T62="",'Total vaccine expenditure'!T62=""),"",'Government vaccine expenditure'!T62/'Total vaccine expenditure'!T62)</f>
        <v/>
      </c>
      <c r="T62" s="13" t="str">
        <f>IF(OR('Government vaccine expenditure'!U62="",'Total vaccine expenditure'!U62=""),"",'Government vaccine expenditure'!U62/'Total vaccine expenditure'!U62)</f>
        <v/>
      </c>
      <c r="U62" s="13">
        <f>IF(OR('Government vaccine expenditure'!V62="",'Total vaccine expenditure'!V62=""),"",'Government vaccine expenditure'!V62/'Total vaccine expenditure'!V62)</f>
        <v>1</v>
      </c>
      <c r="V62" s="13" t="str">
        <f>IF(OR('Government vaccine expenditure'!W62="",'Total vaccine expenditure'!W62=""),"",'Government vaccine expenditure'!W62/'Total vaccine expenditure'!W62)</f>
        <v/>
      </c>
      <c r="W62" s="13" t="str">
        <f>IF(OR('Government vaccine expenditure'!X62="",'Total vaccine expenditure'!X62=""),"",'Government vaccine expenditure'!X62/'Total vaccine expenditure'!X62)</f>
        <v/>
      </c>
      <c r="X62" s="12"/>
      <c r="Y62" s="6"/>
    </row>
    <row r="63" spans="1:25" x14ac:dyDescent="0.3">
      <c r="A63" s="2" t="s">
        <v>55</v>
      </c>
      <c r="B63" s="10" t="s">
        <v>241</v>
      </c>
      <c r="C63" s="10" t="s">
        <v>417</v>
      </c>
      <c r="D63" s="10" t="s">
        <v>374</v>
      </c>
      <c r="E63" s="13">
        <f>IF(OR('Government vaccine expenditure'!F63="",'Total vaccine expenditure'!F63=""),"",'Government vaccine expenditure'!F63/'Total vaccine expenditure'!F63)</f>
        <v>0.99999997849720001</v>
      </c>
      <c r="F63" s="13">
        <f>IF(OR('Government vaccine expenditure'!G63="",'Total vaccine expenditure'!G63=""),"",'Government vaccine expenditure'!G63/'Total vaccine expenditure'!G63)</f>
        <v>1.0000000158309434</v>
      </c>
      <c r="G63" s="13">
        <f>IF(OR('Government vaccine expenditure'!H63="",'Total vaccine expenditure'!H63=""),"",'Government vaccine expenditure'!H63/'Total vaccine expenditure'!H63)</f>
        <v>0.99999998139622648</v>
      </c>
      <c r="H63" s="13">
        <f>IF(OR('Government vaccine expenditure'!I63="",'Total vaccine expenditure'!I63=""),"",'Government vaccine expenditure'!I63/'Total vaccine expenditure'!I63)</f>
        <v>0.99999998239603771</v>
      </c>
      <c r="I63" s="13">
        <f>IF(OR('Government vaccine expenditure'!J63="",'Total vaccine expenditure'!J63=""),"",'Government vaccine expenditure'!J63/'Total vaccine expenditure'!J63)</f>
        <v>1</v>
      </c>
      <c r="J63" s="13">
        <f>IF(OR('Government vaccine expenditure'!K63="",'Total vaccine expenditure'!K63=""),"",'Government vaccine expenditure'!K63/'Total vaccine expenditure'!K63)</f>
        <v>0.99994434311498759</v>
      </c>
      <c r="K63" s="13">
        <f>IF(OR('Government vaccine expenditure'!L63="",'Total vaccine expenditure'!L63=""),"",'Government vaccine expenditure'!L63/'Total vaccine expenditure'!L63)</f>
        <v>1</v>
      </c>
      <c r="L63" s="13">
        <f>IF(OR('Government vaccine expenditure'!M63="",'Total vaccine expenditure'!M63=""),"",'Government vaccine expenditure'!M63/'Total vaccine expenditure'!M63)</f>
        <v>1</v>
      </c>
      <c r="M63" s="13">
        <f>IF(OR('Government vaccine expenditure'!N63="",'Total vaccine expenditure'!N63=""),"",'Government vaccine expenditure'!N63/'Total vaccine expenditure'!N63)</f>
        <v>1</v>
      </c>
      <c r="N63" s="13">
        <f>IF(OR('Government vaccine expenditure'!O63="",'Total vaccine expenditure'!O63=""),"",'Government vaccine expenditure'!O63/'Total vaccine expenditure'!O63)</f>
        <v>1</v>
      </c>
      <c r="O63" s="13">
        <f>IF(OR('Government vaccine expenditure'!P63="",'Total vaccine expenditure'!P63=""),"",'Government vaccine expenditure'!P63/'Total vaccine expenditure'!P63)</f>
        <v>1</v>
      </c>
      <c r="P63" s="13">
        <f>IF(OR('Government vaccine expenditure'!Q63="",'Total vaccine expenditure'!Q63=""),"",'Government vaccine expenditure'!Q63/'Total vaccine expenditure'!Q63)</f>
        <v>1</v>
      </c>
      <c r="Q63" s="13" t="str">
        <f>IF(OR('Government vaccine expenditure'!R63="",'Total vaccine expenditure'!R63=""),"",'Government vaccine expenditure'!R63/'Total vaccine expenditure'!R63)</f>
        <v/>
      </c>
      <c r="R63" s="13">
        <f>IF(OR('Government vaccine expenditure'!S63="",'Total vaccine expenditure'!S63=""),"",'Government vaccine expenditure'!S63/'Total vaccine expenditure'!S63)</f>
        <v>1</v>
      </c>
      <c r="S63" s="13">
        <f>IF(OR('Government vaccine expenditure'!T63="",'Total vaccine expenditure'!T63=""),"",'Government vaccine expenditure'!T63/'Total vaccine expenditure'!T63)</f>
        <v>0.96989275093120297</v>
      </c>
      <c r="T63" s="13">
        <f>IF(OR('Government vaccine expenditure'!U63="",'Total vaccine expenditure'!U63=""),"",'Government vaccine expenditure'!U63/'Total vaccine expenditure'!U63)</f>
        <v>1</v>
      </c>
      <c r="U63" s="13">
        <f>IF(OR('Government vaccine expenditure'!V63="",'Total vaccine expenditure'!V63=""),"",'Government vaccine expenditure'!V63/'Total vaccine expenditure'!V63)</f>
        <v>1</v>
      </c>
      <c r="V63" s="13">
        <f>IF(OR('Government vaccine expenditure'!W63="",'Total vaccine expenditure'!W63=""),"",'Government vaccine expenditure'!W63/'Total vaccine expenditure'!W63)</f>
        <v>1.000000000063308</v>
      </c>
      <c r="W63" s="13">
        <f>IF(OR('Government vaccine expenditure'!X63="",'Total vaccine expenditure'!X63=""),"",'Government vaccine expenditure'!X63/'Total vaccine expenditure'!X63)</f>
        <v>1</v>
      </c>
      <c r="X63" s="12"/>
      <c r="Y63" s="9"/>
    </row>
    <row r="64" spans="1:25" x14ac:dyDescent="0.3">
      <c r="A64" s="2" t="s">
        <v>56</v>
      </c>
      <c r="B64" s="10" t="s">
        <v>242</v>
      </c>
      <c r="C64" s="10" t="s">
        <v>417</v>
      </c>
      <c r="D64" s="10" t="s">
        <v>374</v>
      </c>
      <c r="E64" s="13" t="str">
        <f>IF(OR('Government vaccine expenditure'!F64="",'Total vaccine expenditure'!F64=""),"",'Government vaccine expenditure'!F64/'Total vaccine expenditure'!F64)</f>
        <v/>
      </c>
      <c r="F64" s="13" t="str">
        <f>IF(OR('Government vaccine expenditure'!G64="",'Total vaccine expenditure'!G64=""),"",'Government vaccine expenditure'!G64/'Total vaccine expenditure'!G64)</f>
        <v/>
      </c>
      <c r="G64" s="13" t="str">
        <f>IF(OR('Government vaccine expenditure'!H64="",'Total vaccine expenditure'!H64=""),"",'Government vaccine expenditure'!H64/'Total vaccine expenditure'!H64)</f>
        <v/>
      </c>
      <c r="H64" s="13" t="str">
        <f>IF(OR('Government vaccine expenditure'!I64="",'Total vaccine expenditure'!I64=""),"",'Government vaccine expenditure'!I64/'Total vaccine expenditure'!I64)</f>
        <v/>
      </c>
      <c r="I64" s="13" t="str">
        <f>IF(OR('Government vaccine expenditure'!J64="",'Total vaccine expenditure'!J64=""),"",'Government vaccine expenditure'!J64/'Total vaccine expenditure'!J64)</f>
        <v/>
      </c>
      <c r="J64" s="13" t="str">
        <f>IF(OR('Government vaccine expenditure'!K64="",'Total vaccine expenditure'!K64=""),"",'Government vaccine expenditure'!K64/'Total vaccine expenditure'!K64)</f>
        <v/>
      </c>
      <c r="K64" s="13" t="str">
        <f>IF(OR('Government vaccine expenditure'!L64="",'Total vaccine expenditure'!L64=""),"",'Government vaccine expenditure'!L64/'Total vaccine expenditure'!L64)</f>
        <v/>
      </c>
      <c r="L64" s="13" t="str">
        <f>IF(OR('Government vaccine expenditure'!M64="",'Total vaccine expenditure'!M64=""),"",'Government vaccine expenditure'!M64/'Total vaccine expenditure'!M64)</f>
        <v/>
      </c>
      <c r="M64" s="13" t="str">
        <f>IF(OR('Government vaccine expenditure'!N64="",'Total vaccine expenditure'!N64=""),"",'Government vaccine expenditure'!N64/'Total vaccine expenditure'!N64)</f>
        <v/>
      </c>
      <c r="N64" s="13" t="str">
        <f>IF(OR('Government vaccine expenditure'!O64="",'Total vaccine expenditure'!O64=""),"",'Government vaccine expenditure'!O64/'Total vaccine expenditure'!O64)</f>
        <v/>
      </c>
      <c r="O64" s="13" t="str">
        <f>IF(OR('Government vaccine expenditure'!P64="",'Total vaccine expenditure'!P64=""),"",'Government vaccine expenditure'!P64/'Total vaccine expenditure'!P64)</f>
        <v/>
      </c>
      <c r="P64" s="13">
        <f>IF(OR('Government vaccine expenditure'!Q64="",'Total vaccine expenditure'!Q64=""),"",'Government vaccine expenditure'!Q64/'Total vaccine expenditure'!Q64)</f>
        <v>0.65759637210511712</v>
      </c>
      <c r="Q64" s="13">
        <f>IF(OR('Government vaccine expenditure'!R64="",'Total vaccine expenditure'!R64=""),"",'Government vaccine expenditure'!R64/'Total vaccine expenditure'!R64)</f>
        <v>0.66126126129150065</v>
      </c>
      <c r="R64" s="13" t="str">
        <f>IF(OR('Government vaccine expenditure'!S64="",'Total vaccine expenditure'!S64=""),"",'Government vaccine expenditure'!S64/'Total vaccine expenditure'!S64)</f>
        <v/>
      </c>
      <c r="S64" s="13">
        <f>IF(OR('Government vaccine expenditure'!T64="",'Total vaccine expenditure'!T64=""),"",'Government vaccine expenditure'!T64/'Total vaccine expenditure'!T64)</f>
        <v>0.66395123224371533</v>
      </c>
      <c r="T64" s="13" t="str">
        <f>IF(OR('Government vaccine expenditure'!U64="",'Total vaccine expenditure'!U64=""),"",'Government vaccine expenditure'!U64/'Total vaccine expenditure'!U64)</f>
        <v/>
      </c>
      <c r="U64" s="13">
        <f>IF(OR('Government vaccine expenditure'!V64="",'Total vaccine expenditure'!V64=""),"",'Government vaccine expenditure'!V64/'Total vaccine expenditure'!V64)</f>
        <v>0.65729584998337598</v>
      </c>
      <c r="V64" s="13">
        <f>IF(OR('Government vaccine expenditure'!W64="",'Total vaccine expenditure'!W64=""),"",'Government vaccine expenditure'!W64/'Total vaccine expenditure'!W64)</f>
        <v>1</v>
      </c>
      <c r="W64" s="13">
        <f>IF(OR('Government vaccine expenditure'!X64="",'Total vaccine expenditure'!X64=""),"",'Government vaccine expenditure'!X64/'Total vaccine expenditure'!X64)</f>
        <v>0.66830181262054811</v>
      </c>
      <c r="X64" s="12"/>
      <c r="Y64" s="9"/>
    </row>
    <row r="65" spans="1:25" x14ac:dyDescent="0.3">
      <c r="A65" s="2" t="s">
        <v>57</v>
      </c>
      <c r="B65" s="10" t="s">
        <v>243</v>
      </c>
      <c r="C65" s="10" t="s">
        <v>418</v>
      </c>
      <c r="D65" s="10" t="s">
        <v>374</v>
      </c>
      <c r="E65" s="13">
        <f>IF(OR('Government vaccine expenditure'!F65="",'Total vaccine expenditure'!F65=""),"",'Government vaccine expenditure'!F65/'Total vaccine expenditure'!F65)</f>
        <v>1.0000007399699264</v>
      </c>
      <c r="F65" s="13">
        <f>IF(OR('Government vaccine expenditure'!G65="",'Total vaccine expenditure'!G65=""),"",'Government vaccine expenditure'!G65/'Total vaccine expenditure'!G65)</f>
        <v>1</v>
      </c>
      <c r="G65" s="13">
        <f>IF(OR('Government vaccine expenditure'!H65="",'Total vaccine expenditure'!H65=""),"",'Government vaccine expenditure'!H65/'Total vaccine expenditure'!H65)</f>
        <v>1.0000015125381636</v>
      </c>
      <c r="H65" s="13">
        <f>IF(OR('Government vaccine expenditure'!I65="",'Total vaccine expenditure'!I65=""),"",'Government vaccine expenditure'!I65/'Total vaccine expenditure'!I65)</f>
        <v>1.0000001829867136</v>
      </c>
      <c r="I65" s="13">
        <f>IF(OR('Government vaccine expenditure'!J65="",'Total vaccine expenditure'!J65=""),"",'Government vaccine expenditure'!J65/'Total vaccine expenditure'!J65)</f>
        <v>1</v>
      </c>
      <c r="J65" s="13">
        <f>IF(OR('Government vaccine expenditure'!K65="",'Total vaccine expenditure'!K65=""),"",'Government vaccine expenditure'!K65/'Total vaccine expenditure'!K65)</f>
        <v>1</v>
      </c>
      <c r="K65" s="13">
        <f>IF(OR('Government vaccine expenditure'!L65="",'Total vaccine expenditure'!L65=""),"",'Government vaccine expenditure'!L65/'Total vaccine expenditure'!L65)</f>
        <v>1</v>
      </c>
      <c r="L65" s="13">
        <f>IF(OR('Government vaccine expenditure'!M65="",'Total vaccine expenditure'!M65=""),"",'Government vaccine expenditure'!M65/'Total vaccine expenditure'!M65)</f>
        <v>1</v>
      </c>
      <c r="M65" s="13">
        <f>IF(OR('Government vaccine expenditure'!N65="",'Total vaccine expenditure'!N65=""),"",'Government vaccine expenditure'!N65/'Total vaccine expenditure'!N65)</f>
        <v>1</v>
      </c>
      <c r="N65" s="13">
        <f>IF(OR('Government vaccine expenditure'!O65="",'Total vaccine expenditure'!O65=""),"",'Government vaccine expenditure'!O65/'Total vaccine expenditure'!O65)</f>
        <v>0.68025742825407687</v>
      </c>
      <c r="O65" s="13">
        <f>IF(OR('Government vaccine expenditure'!P65="",'Total vaccine expenditure'!P65=""),"",'Government vaccine expenditure'!P65/'Total vaccine expenditure'!P65)</f>
        <v>1</v>
      </c>
      <c r="P65" s="13">
        <f>IF(OR('Government vaccine expenditure'!Q65="",'Total vaccine expenditure'!Q65=""),"",'Government vaccine expenditure'!Q65/'Total vaccine expenditure'!Q65)</f>
        <v>1</v>
      </c>
      <c r="Q65" s="13">
        <f>IF(OR('Government vaccine expenditure'!R65="",'Total vaccine expenditure'!R65=""),"",'Government vaccine expenditure'!R65/'Total vaccine expenditure'!R65)</f>
        <v>1</v>
      </c>
      <c r="R65" s="13">
        <f>IF(OR('Government vaccine expenditure'!S65="",'Total vaccine expenditure'!S65=""),"",'Government vaccine expenditure'!S65/'Total vaccine expenditure'!S65)</f>
        <v>1</v>
      </c>
      <c r="S65" s="13">
        <f>IF(OR('Government vaccine expenditure'!T65="",'Total vaccine expenditure'!T65=""),"",'Government vaccine expenditure'!T65/'Total vaccine expenditure'!T65)</f>
        <v>1</v>
      </c>
      <c r="T65" s="13">
        <f>IF(OR('Government vaccine expenditure'!U65="",'Total vaccine expenditure'!U65=""),"",'Government vaccine expenditure'!U65/'Total vaccine expenditure'!U65)</f>
        <v>1</v>
      </c>
      <c r="U65" s="13">
        <f>IF(OR('Government vaccine expenditure'!V65="",'Total vaccine expenditure'!V65=""),"",'Government vaccine expenditure'!V65/'Total vaccine expenditure'!V65)</f>
        <v>1</v>
      </c>
      <c r="V65" s="13">
        <f>IF(OR('Government vaccine expenditure'!W65="",'Total vaccine expenditure'!W65=""),"",'Government vaccine expenditure'!W65/'Total vaccine expenditure'!W65)</f>
        <v>1</v>
      </c>
      <c r="W65" s="13">
        <f>IF(OR('Government vaccine expenditure'!X65="",'Total vaccine expenditure'!X65=""),"",'Government vaccine expenditure'!X65/'Total vaccine expenditure'!X65)</f>
        <v>1</v>
      </c>
      <c r="X65" s="12"/>
      <c r="Y65" s="6"/>
    </row>
    <row r="66" spans="1:25" x14ac:dyDescent="0.3">
      <c r="A66" s="2" t="s">
        <v>58</v>
      </c>
      <c r="B66" s="10" t="s">
        <v>244</v>
      </c>
      <c r="C66" s="10" t="s">
        <v>418</v>
      </c>
      <c r="D66" s="10" t="s">
        <v>385</v>
      </c>
      <c r="E66" s="13">
        <f>IF(OR('Government vaccine expenditure'!F66="",'Total vaccine expenditure'!F66=""),"",'Government vaccine expenditure'!F66/'Total vaccine expenditure'!F66)</f>
        <v>0.34999976308142822</v>
      </c>
      <c r="F66" s="13">
        <f>IF(OR('Government vaccine expenditure'!G66="",'Total vaccine expenditure'!G66=""),"",'Government vaccine expenditure'!G66/'Total vaccine expenditure'!G66)</f>
        <v>8.3000038083165181E-2</v>
      </c>
      <c r="G66" s="13">
        <f>IF(OR('Government vaccine expenditure'!H66="",'Total vaccine expenditure'!H66=""),"",'Government vaccine expenditure'!H66/'Total vaccine expenditure'!H66)</f>
        <v>9.9999997241807928E-2</v>
      </c>
      <c r="H66" s="13">
        <f>IF(OR('Government vaccine expenditure'!I66="",'Total vaccine expenditure'!I66=""),"",'Government vaccine expenditure'!I66/'Total vaccine expenditure'!I66)</f>
        <v>0.35000000005833337</v>
      </c>
      <c r="I66" s="13">
        <f>IF(OR('Government vaccine expenditure'!J66="",'Total vaccine expenditure'!J66=""),"",'Government vaccine expenditure'!J66/'Total vaccine expenditure'!J66)</f>
        <v>0.13043840347407637</v>
      </c>
      <c r="J66" s="13">
        <f>IF(OR('Government vaccine expenditure'!K66="",'Total vaccine expenditure'!K66=""),"",'Government vaccine expenditure'!K66/'Total vaccine expenditure'!K66)</f>
        <v>0.11879210032532836</v>
      </c>
      <c r="K66" s="13">
        <f>IF(OR('Government vaccine expenditure'!L66="",'Total vaccine expenditure'!L66=""),"",'Government vaccine expenditure'!L66/'Total vaccine expenditure'!L66)</f>
        <v>0.15915915915915915</v>
      </c>
      <c r="L66" s="13">
        <f>IF(OR('Government vaccine expenditure'!M66="",'Total vaccine expenditure'!M66=""),"",'Government vaccine expenditure'!M66/'Total vaccine expenditure'!M66)</f>
        <v>0.19399121672484398</v>
      </c>
      <c r="M66" s="13">
        <f>IF(OR('Government vaccine expenditure'!N66="",'Total vaccine expenditure'!N66=""),"",'Government vaccine expenditure'!N66/'Total vaccine expenditure'!N66)</f>
        <v>0.33807737990312164</v>
      </c>
      <c r="N66" s="13">
        <f>IF(OR('Government vaccine expenditure'!O66="",'Total vaccine expenditure'!O66=""),"",'Government vaccine expenditure'!O66/'Total vaccine expenditure'!O66)</f>
        <v>0.40675534380185424</v>
      </c>
      <c r="O66" s="13">
        <f>IF(OR('Government vaccine expenditure'!P66="",'Total vaccine expenditure'!P66=""),"",'Government vaccine expenditure'!P66/'Total vaccine expenditure'!P66)</f>
        <v>0.39280253923237834</v>
      </c>
      <c r="P66" s="13">
        <f>IF(OR('Government vaccine expenditure'!Q66="",'Total vaccine expenditure'!Q66=""),"",'Government vaccine expenditure'!Q66/'Total vaccine expenditure'!Q66)</f>
        <v>0.39304071315226652</v>
      </c>
      <c r="Q66" s="13">
        <f>IF(OR('Government vaccine expenditure'!R66="",'Total vaccine expenditure'!R66=""),"",'Government vaccine expenditure'!R66/'Total vaccine expenditure'!R66)</f>
        <v>0.63000051966374437</v>
      </c>
      <c r="R66" s="13">
        <f>IF(OR('Government vaccine expenditure'!S66="",'Total vaccine expenditure'!S66=""),"",'Government vaccine expenditure'!S66/'Total vaccine expenditure'!S66)</f>
        <v>0.28913672036348614</v>
      </c>
      <c r="S66" s="13" t="str">
        <f>IF(OR('Government vaccine expenditure'!T66="",'Total vaccine expenditure'!T66=""),"",'Government vaccine expenditure'!T66/'Total vaccine expenditure'!T66)</f>
        <v/>
      </c>
      <c r="T66" s="13">
        <f>IF(OR('Government vaccine expenditure'!U66="",'Total vaccine expenditure'!U66=""),"",'Government vaccine expenditure'!U66/'Total vaccine expenditure'!U66)</f>
        <v>0.20200971266869694</v>
      </c>
      <c r="U66" s="13">
        <f>IF(OR('Government vaccine expenditure'!V66="",'Total vaccine expenditure'!V66=""),"",'Government vaccine expenditure'!V66/'Total vaccine expenditure'!V66)</f>
        <v>0.23890245158862763</v>
      </c>
      <c r="V66" s="13">
        <f>IF(OR('Government vaccine expenditure'!W66="",'Total vaccine expenditure'!W66=""),"",'Government vaccine expenditure'!W66/'Total vaccine expenditure'!W66)</f>
        <v>0.2409929986606523</v>
      </c>
      <c r="W66" s="13">
        <f>IF(OR('Government vaccine expenditure'!X66="",'Total vaccine expenditure'!X66=""),"",'Government vaccine expenditure'!X66/'Total vaccine expenditure'!X66)</f>
        <v>0.22995420245182052</v>
      </c>
      <c r="X66" s="12"/>
      <c r="Y66" s="9"/>
    </row>
    <row r="67" spans="1:25" x14ac:dyDescent="0.3">
      <c r="A67" s="2" t="s">
        <v>59</v>
      </c>
      <c r="B67" s="10" t="s">
        <v>245</v>
      </c>
      <c r="C67" s="10" t="s">
        <v>417</v>
      </c>
      <c r="D67" s="10" t="s">
        <v>376</v>
      </c>
      <c r="E67" s="13">
        <f>IF(OR('Government vaccine expenditure'!F67="",'Total vaccine expenditure'!F67=""),"",'Government vaccine expenditure'!F67/'Total vaccine expenditure'!F67)</f>
        <v>0.70999999977163741</v>
      </c>
      <c r="F67" s="13">
        <f>IF(OR('Government vaccine expenditure'!G67="",'Total vaccine expenditure'!G67=""),"",'Government vaccine expenditure'!G67/'Total vaccine expenditure'!G67)</f>
        <v>0.43000000012613332</v>
      </c>
      <c r="G67" s="13">
        <f>IF(OR('Government vaccine expenditure'!H67="",'Total vaccine expenditure'!H67=""),"",'Government vaccine expenditure'!H67/'Total vaccine expenditure'!H67)</f>
        <v>0.6300000002194498</v>
      </c>
      <c r="H67" s="13">
        <f>IF(OR('Government vaccine expenditure'!I67="",'Total vaccine expenditure'!I67=""),"",'Government vaccine expenditure'!I67/'Total vaccine expenditure'!I67)</f>
        <v>0.88000000007396517</v>
      </c>
      <c r="I67" s="13">
        <f>IF(OR('Government vaccine expenditure'!J67="",'Total vaccine expenditure'!J67=""),"",'Government vaccine expenditure'!J67/'Total vaccine expenditure'!J67)</f>
        <v>0.57977182284714124</v>
      </c>
      <c r="J67" s="13">
        <f>IF(OR('Government vaccine expenditure'!K67="",'Total vaccine expenditure'!K67=""),"",'Government vaccine expenditure'!K67/'Total vaccine expenditure'!K67)</f>
        <v>0.57389810986052758</v>
      </c>
      <c r="K67" s="13">
        <f>IF(OR('Government vaccine expenditure'!L67="",'Total vaccine expenditure'!L67=""),"",'Government vaccine expenditure'!L67/'Total vaccine expenditure'!L67)</f>
        <v>0.57496937984422292</v>
      </c>
      <c r="L67" s="13">
        <f>IF(OR('Government vaccine expenditure'!M67="",'Total vaccine expenditure'!M67=""),"",'Government vaccine expenditure'!M67/'Total vaccine expenditure'!M67)</f>
        <v>0.61618867273426103</v>
      </c>
      <c r="M67" s="13">
        <f>IF(OR('Government vaccine expenditure'!N67="",'Total vaccine expenditure'!N67=""),"",'Government vaccine expenditure'!N67/'Total vaccine expenditure'!N67)</f>
        <v>0.63752506337831427</v>
      </c>
      <c r="N67" s="13">
        <f>IF(OR('Government vaccine expenditure'!O67="",'Total vaccine expenditure'!O67=""),"",'Government vaccine expenditure'!O67/'Total vaccine expenditure'!O67)</f>
        <v>0.9510946237893082</v>
      </c>
      <c r="O67" s="13">
        <f>IF(OR('Government vaccine expenditure'!P67="",'Total vaccine expenditure'!P67=""),"",'Government vaccine expenditure'!P67/'Total vaccine expenditure'!P67)</f>
        <v>0.91141001314667158</v>
      </c>
      <c r="P67" s="13">
        <f>IF(OR('Government vaccine expenditure'!Q67="",'Total vaccine expenditure'!Q67=""),"",'Government vaccine expenditure'!Q67/'Total vaccine expenditure'!Q67)</f>
        <v>1</v>
      </c>
      <c r="Q67" s="13">
        <f>IF(OR('Government vaccine expenditure'!R67="",'Total vaccine expenditure'!R67=""),"",'Government vaccine expenditure'!R67/'Total vaccine expenditure'!R67)</f>
        <v>0.98002981615775853</v>
      </c>
      <c r="R67" s="13">
        <f>IF(OR('Government vaccine expenditure'!S67="",'Total vaccine expenditure'!S67=""),"",'Government vaccine expenditure'!S67/'Total vaccine expenditure'!S67)</f>
        <v>0.97484076341388348</v>
      </c>
      <c r="S67" s="13">
        <f>IF(OR('Government vaccine expenditure'!T67="",'Total vaccine expenditure'!T67=""),"",'Government vaccine expenditure'!T67/'Total vaccine expenditure'!T67)</f>
        <v>0.99945793995706145</v>
      </c>
      <c r="T67" s="13">
        <f>IF(OR('Government vaccine expenditure'!U67="",'Total vaccine expenditure'!U67=""),"",'Government vaccine expenditure'!U67/'Total vaccine expenditure'!U67)</f>
        <v>1</v>
      </c>
      <c r="U67" s="13">
        <f>IF(OR('Government vaccine expenditure'!V67="",'Total vaccine expenditure'!V67=""),"",'Government vaccine expenditure'!V67/'Total vaccine expenditure'!V67)</f>
        <v>1</v>
      </c>
      <c r="V67" s="13">
        <f>IF(OR('Government vaccine expenditure'!W67="",'Total vaccine expenditure'!W67=""),"",'Government vaccine expenditure'!W67/'Total vaccine expenditure'!W67)</f>
        <v>1</v>
      </c>
      <c r="W67" s="13">
        <f>IF(OR('Government vaccine expenditure'!X67="",'Total vaccine expenditure'!X67=""),"",'Government vaccine expenditure'!X67/'Total vaccine expenditure'!X67)</f>
        <v>1</v>
      </c>
      <c r="X67" s="12"/>
      <c r="Y67" s="6"/>
    </row>
    <row r="68" spans="1:25" x14ac:dyDescent="0.3">
      <c r="A68" s="2" t="s">
        <v>60</v>
      </c>
      <c r="B68" s="10" t="s">
        <v>246</v>
      </c>
      <c r="C68" s="10" t="s">
        <v>417</v>
      </c>
      <c r="D68" s="10" t="s">
        <v>374</v>
      </c>
      <c r="E68" s="13" t="str">
        <f>IF(OR('Government vaccine expenditure'!F68="",'Total vaccine expenditure'!F68=""),"",'Government vaccine expenditure'!F68/'Total vaccine expenditure'!F68)</f>
        <v/>
      </c>
      <c r="F68" s="13" t="str">
        <f>IF(OR('Government vaccine expenditure'!G68="",'Total vaccine expenditure'!G68=""),"",'Government vaccine expenditure'!G68/'Total vaccine expenditure'!G68)</f>
        <v/>
      </c>
      <c r="G68" s="13" t="str">
        <f>IF(OR('Government vaccine expenditure'!H68="",'Total vaccine expenditure'!H68=""),"",'Government vaccine expenditure'!H68/'Total vaccine expenditure'!H68)</f>
        <v/>
      </c>
      <c r="H68" s="13" t="str">
        <f>IF(OR('Government vaccine expenditure'!I68="",'Total vaccine expenditure'!I68=""),"",'Government vaccine expenditure'!I68/'Total vaccine expenditure'!I68)</f>
        <v/>
      </c>
      <c r="I68" s="13" t="str">
        <f>IF(OR('Government vaccine expenditure'!J68="",'Total vaccine expenditure'!J68=""),"",'Government vaccine expenditure'!J68/'Total vaccine expenditure'!J68)</f>
        <v/>
      </c>
      <c r="J68" s="13" t="str">
        <f>IF(OR('Government vaccine expenditure'!K68="",'Total vaccine expenditure'!K68=""),"",'Government vaccine expenditure'!K68/'Total vaccine expenditure'!K68)</f>
        <v/>
      </c>
      <c r="K68" s="13" t="str">
        <f>IF(OR('Government vaccine expenditure'!L68="",'Total vaccine expenditure'!L68=""),"",'Government vaccine expenditure'!L68/'Total vaccine expenditure'!L68)</f>
        <v/>
      </c>
      <c r="L68" s="13" t="str">
        <f>IF(OR('Government vaccine expenditure'!M68="",'Total vaccine expenditure'!M68=""),"",'Government vaccine expenditure'!M68/'Total vaccine expenditure'!M68)</f>
        <v/>
      </c>
      <c r="M68" s="13" t="str">
        <f>IF(OR('Government vaccine expenditure'!N68="",'Total vaccine expenditure'!N68=""),"",'Government vaccine expenditure'!N68/'Total vaccine expenditure'!N68)</f>
        <v/>
      </c>
      <c r="N68" s="13" t="str">
        <f>IF(OR('Government vaccine expenditure'!O68="",'Total vaccine expenditure'!O68=""),"",'Government vaccine expenditure'!O68/'Total vaccine expenditure'!O68)</f>
        <v/>
      </c>
      <c r="O68" s="13" t="str">
        <f>IF(OR('Government vaccine expenditure'!P68="",'Total vaccine expenditure'!P68=""),"",'Government vaccine expenditure'!P68/'Total vaccine expenditure'!P68)</f>
        <v/>
      </c>
      <c r="P68" s="13" t="str">
        <f>IF(OR('Government vaccine expenditure'!Q68="",'Total vaccine expenditure'!Q68=""),"",'Government vaccine expenditure'!Q68/'Total vaccine expenditure'!Q68)</f>
        <v/>
      </c>
      <c r="Q68" s="13" t="str">
        <f>IF(OR('Government vaccine expenditure'!R68="",'Total vaccine expenditure'!R68=""),"",'Government vaccine expenditure'!R68/'Total vaccine expenditure'!R68)</f>
        <v/>
      </c>
      <c r="R68" s="13" t="str">
        <f>IF(OR('Government vaccine expenditure'!S68="",'Total vaccine expenditure'!S68=""),"",'Government vaccine expenditure'!S68/'Total vaccine expenditure'!S68)</f>
        <v/>
      </c>
      <c r="S68" s="13" t="str">
        <f>IF(OR('Government vaccine expenditure'!T68="",'Total vaccine expenditure'!T68=""),"",'Government vaccine expenditure'!T68/'Total vaccine expenditure'!T68)</f>
        <v/>
      </c>
      <c r="T68" s="13" t="str">
        <f>IF(OR('Government vaccine expenditure'!U68="",'Total vaccine expenditure'!U68=""),"",'Government vaccine expenditure'!U68/'Total vaccine expenditure'!U68)</f>
        <v/>
      </c>
      <c r="U68" s="13" t="str">
        <f>IF(OR('Government vaccine expenditure'!V68="",'Total vaccine expenditure'!V68=""),"",'Government vaccine expenditure'!V68/'Total vaccine expenditure'!V68)</f>
        <v/>
      </c>
      <c r="V68" s="13" t="str">
        <f>IF(OR('Government vaccine expenditure'!W68="",'Total vaccine expenditure'!W68=""),"",'Government vaccine expenditure'!W68/'Total vaccine expenditure'!W68)</f>
        <v/>
      </c>
      <c r="W68" s="13" t="str">
        <f>IF(OR('Government vaccine expenditure'!X68="",'Total vaccine expenditure'!X68=""),"",'Government vaccine expenditure'!X68/'Total vaccine expenditure'!X68)</f>
        <v/>
      </c>
      <c r="X68" s="12"/>
      <c r="Y68" s="9"/>
    </row>
    <row r="69" spans="1:25" x14ac:dyDescent="0.3">
      <c r="A69" s="2" t="s">
        <v>61</v>
      </c>
      <c r="B69" s="10" t="s">
        <v>247</v>
      </c>
      <c r="C69" s="10" t="s">
        <v>418</v>
      </c>
      <c r="D69" s="10" t="s">
        <v>384</v>
      </c>
      <c r="E69" s="13">
        <f>IF(OR('Government vaccine expenditure'!F69="",'Total vaccine expenditure'!F69=""),"",'Government vaccine expenditure'!F69/'Total vaccine expenditure'!F69)</f>
        <v>0.54400001115897456</v>
      </c>
      <c r="F69" s="13">
        <f>IF(OR('Government vaccine expenditure'!G69="",'Total vaccine expenditure'!G69=""),"",'Government vaccine expenditure'!G69/'Total vaccine expenditure'!G69)</f>
        <v>0.54000006835556058</v>
      </c>
      <c r="G69" s="13">
        <f>IF(OR('Government vaccine expenditure'!H69="",'Total vaccine expenditure'!H69=""),"",'Government vaccine expenditure'!H69/'Total vaccine expenditure'!H69)</f>
        <v>0.19999998598173049</v>
      </c>
      <c r="H69" s="13" t="str">
        <f>IF(OR('Government vaccine expenditure'!I69="",'Total vaccine expenditure'!I69=""),"",'Government vaccine expenditure'!I69/'Total vaccine expenditure'!I69)</f>
        <v/>
      </c>
      <c r="I69" s="13" t="str">
        <f>IF(OR('Government vaccine expenditure'!J69="",'Total vaccine expenditure'!J69=""),"",'Government vaccine expenditure'!J69/'Total vaccine expenditure'!J69)</f>
        <v/>
      </c>
      <c r="J69" s="13" t="str">
        <f>IF(OR('Government vaccine expenditure'!K69="",'Total vaccine expenditure'!K69=""),"",'Government vaccine expenditure'!K69/'Total vaccine expenditure'!K69)</f>
        <v/>
      </c>
      <c r="K69" s="13">
        <f>IF(OR('Government vaccine expenditure'!L69="",'Total vaccine expenditure'!L69=""),"",'Government vaccine expenditure'!L69/'Total vaccine expenditure'!L69)</f>
        <v>0.10688455239456791</v>
      </c>
      <c r="L69" s="13">
        <f>IF(OR('Government vaccine expenditure'!M69="",'Total vaccine expenditure'!M69=""),"",'Government vaccine expenditure'!M69/'Total vaccine expenditure'!M69)</f>
        <v>0.15251330420325582</v>
      </c>
      <c r="M69" s="13">
        <f>IF(OR('Government vaccine expenditure'!N69="",'Total vaccine expenditure'!N69=""),"",'Government vaccine expenditure'!N69/'Total vaccine expenditure'!N69)</f>
        <v>0.11556637402481006</v>
      </c>
      <c r="N69" s="13">
        <f>IF(OR('Government vaccine expenditure'!O69="",'Total vaccine expenditure'!O69=""),"",'Government vaccine expenditure'!O69/'Total vaccine expenditure'!O69)</f>
        <v>0.28018489484415698</v>
      </c>
      <c r="O69" s="13">
        <f>IF(OR('Government vaccine expenditure'!P69="",'Total vaccine expenditure'!P69=""),"",'Government vaccine expenditure'!P69/'Total vaccine expenditure'!P69)</f>
        <v>0.35502290805142117</v>
      </c>
      <c r="P69" s="13">
        <f>IF(OR('Government vaccine expenditure'!Q69="",'Total vaccine expenditure'!Q69=""),"",'Government vaccine expenditure'!Q69/'Total vaccine expenditure'!Q69)</f>
        <v>0.28613994748684995</v>
      </c>
      <c r="Q69" s="13">
        <f>IF(OR('Government vaccine expenditure'!R69="",'Total vaccine expenditure'!R69=""),"",'Government vaccine expenditure'!R69/'Total vaccine expenditure'!R69)</f>
        <v>0.18529956763434219</v>
      </c>
      <c r="R69" s="13">
        <f>IF(OR('Government vaccine expenditure'!S69="",'Total vaccine expenditure'!S69=""),"",'Government vaccine expenditure'!S69/'Total vaccine expenditure'!S69)</f>
        <v>0.43681078781321719</v>
      </c>
      <c r="S69" s="13">
        <f>IF(OR('Government vaccine expenditure'!T69="",'Total vaccine expenditure'!T69=""),"",'Government vaccine expenditure'!T69/'Total vaccine expenditure'!T69)</f>
        <v>0.65325536241417492</v>
      </c>
      <c r="T69" s="13">
        <f>IF(OR('Government vaccine expenditure'!U69="",'Total vaccine expenditure'!U69=""),"",'Government vaccine expenditure'!U69/'Total vaccine expenditure'!U69)</f>
        <v>0.48881789164406436</v>
      </c>
      <c r="U69" s="13">
        <f>IF(OR('Government vaccine expenditure'!V69="",'Total vaccine expenditure'!V69=""),"",'Government vaccine expenditure'!V69/'Total vaccine expenditure'!V69)</f>
        <v>0.19948911806501837</v>
      </c>
      <c r="V69" s="13">
        <f>IF(OR('Government vaccine expenditure'!W69="",'Total vaccine expenditure'!W69=""),"",'Government vaccine expenditure'!W69/'Total vaccine expenditure'!W69)</f>
        <v>0.63434796864461329</v>
      </c>
      <c r="W69" s="13">
        <f>IF(OR('Government vaccine expenditure'!X69="",'Total vaccine expenditure'!X69=""),"",'Government vaccine expenditure'!X69/'Total vaccine expenditure'!X69)</f>
        <v>0.37104193148964904</v>
      </c>
      <c r="X69" s="12"/>
      <c r="Y69" s="6"/>
    </row>
    <row r="70" spans="1:25" x14ac:dyDescent="0.3">
      <c r="A70" s="2" t="s">
        <v>62</v>
      </c>
      <c r="B70" s="10" t="s">
        <v>248</v>
      </c>
      <c r="C70" s="10" t="s">
        <v>417</v>
      </c>
      <c r="D70" s="10" t="s">
        <v>374</v>
      </c>
      <c r="E70" s="13" t="str">
        <f>IF(OR('Government vaccine expenditure'!F70="",'Total vaccine expenditure'!F70=""),"",'Government vaccine expenditure'!F70/'Total vaccine expenditure'!F70)</f>
        <v/>
      </c>
      <c r="F70" s="13" t="str">
        <f>IF(OR('Government vaccine expenditure'!G70="",'Total vaccine expenditure'!G70=""),"",'Government vaccine expenditure'!G70/'Total vaccine expenditure'!G70)</f>
        <v/>
      </c>
      <c r="G70" s="13" t="str">
        <f>IF(OR('Government vaccine expenditure'!H70="",'Total vaccine expenditure'!H70=""),"",'Government vaccine expenditure'!H70/'Total vaccine expenditure'!H70)</f>
        <v/>
      </c>
      <c r="H70" s="13" t="str">
        <f>IF(OR('Government vaccine expenditure'!I70="",'Total vaccine expenditure'!I70=""),"",'Government vaccine expenditure'!I70/'Total vaccine expenditure'!I70)</f>
        <v/>
      </c>
      <c r="I70" s="13" t="str">
        <f>IF(OR('Government vaccine expenditure'!J70="",'Total vaccine expenditure'!J70=""),"",'Government vaccine expenditure'!J70/'Total vaccine expenditure'!J70)</f>
        <v/>
      </c>
      <c r="J70" s="13" t="str">
        <f>IF(OR('Government vaccine expenditure'!K70="",'Total vaccine expenditure'!K70=""),"",'Government vaccine expenditure'!K70/'Total vaccine expenditure'!K70)</f>
        <v/>
      </c>
      <c r="K70" s="13" t="str">
        <f>IF(OR('Government vaccine expenditure'!L70="",'Total vaccine expenditure'!L70=""),"",'Government vaccine expenditure'!L70/'Total vaccine expenditure'!L70)</f>
        <v/>
      </c>
      <c r="L70" s="13" t="str">
        <f>IF(OR('Government vaccine expenditure'!M70="",'Total vaccine expenditure'!M70=""),"",'Government vaccine expenditure'!M70/'Total vaccine expenditure'!M70)</f>
        <v/>
      </c>
      <c r="M70" s="13" t="str">
        <f>IF(OR('Government vaccine expenditure'!N70="",'Total vaccine expenditure'!N70=""),"",'Government vaccine expenditure'!N70/'Total vaccine expenditure'!N70)</f>
        <v/>
      </c>
      <c r="N70" s="13" t="str">
        <f>IF(OR('Government vaccine expenditure'!O70="",'Total vaccine expenditure'!O70=""),"",'Government vaccine expenditure'!O70/'Total vaccine expenditure'!O70)</f>
        <v/>
      </c>
      <c r="O70" s="13" t="str">
        <f>IF(OR('Government vaccine expenditure'!P70="",'Total vaccine expenditure'!P70=""),"",'Government vaccine expenditure'!P70/'Total vaccine expenditure'!P70)</f>
        <v/>
      </c>
      <c r="P70" s="13" t="str">
        <f>IF(OR('Government vaccine expenditure'!Q70="",'Total vaccine expenditure'!Q70=""),"",'Government vaccine expenditure'!Q70/'Total vaccine expenditure'!Q70)</f>
        <v/>
      </c>
      <c r="Q70" s="13" t="str">
        <f>IF(OR('Government vaccine expenditure'!R70="",'Total vaccine expenditure'!R70=""),"",'Government vaccine expenditure'!R70/'Total vaccine expenditure'!R70)</f>
        <v/>
      </c>
      <c r="R70" s="13" t="str">
        <f>IF(OR('Government vaccine expenditure'!S70="",'Total vaccine expenditure'!S70=""),"",'Government vaccine expenditure'!S70/'Total vaccine expenditure'!S70)</f>
        <v/>
      </c>
      <c r="S70" s="13" t="str">
        <f>IF(OR('Government vaccine expenditure'!T70="",'Total vaccine expenditure'!T70=""),"",'Government vaccine expenditure'!T70/'Total vaccine expenditure'!T70)</f>
        <v/>
      </c>
      <c r="T70" s="13" t="str">
        <f>IF(OR('Government vaccine expenditure'!U70="",'Total vaccine expenditure'!U70=""),"",'Government vaccine expenditure'!U70/'Total vaccine expenditure'!U70)</f>
        <v/>
      </c>
      <c r="U70" s="13" t="str">
        <f>IF(OR('Government vaccine expenditure'!V70="",'Total vaccine expenditure'!V70=""),"",'Government vaccine expenditure'!V70/'Total vaccine expenditure'!V70)</f>
        <v/>
      </c>
      <c r="V70" s="13" t="str">
        <f>IF(OR('Government vaccine expenditure'!W70="",'Total vaccine expenditure'!W70=""),"",'Government vaccine expenditure'!W70/'Total vaccine expenditure'!W70)</f>
        <v/>
      </c>
      <c r="W70" s="13" t="str">
        <f>IF(OR('Government vaccine expenditure'!X70="",'Total vaccine expenditure'!X70=""),"",'Government vaccine expenditure'!X70/'Total vaccine expenditure'!X70)</f>
        <v/>
      </c>
      <c r="X70" s="12"/>
      <c r="Y70" s="9"/>
    </row>
    <row r="71" spans="1:25" x14ac:dyDescent="0.3">
      <c r="A71" s="2" t="s">
        <v>63</v>
      </c>
      <c r="B71" s="10" t="s">
        <v>249</v>
      </c>
      <c r="C71" s="10" t="s">
        <v>419</v>
      </c>
      <c r="D71" s="10" t="s">
        <v>378</v>
      </c>
      <c r="E71" s="13">
        <f>IF(OR('Government vaccine expenditure'!F71="",'Total vaccine expenditure'!F71=""),"",'Government vaccine expenditure'!F71/'Total vaccine expenditure'!F71)</f>
        <v>1</v>
      </c>
      <c r="F71" s="13">
        <f>IF(OR('Government vaccine expenditure'!G71="",'Total vaccine expenditure'!G71=""),"",'Government vaccine expenditure'!G71/'Total vaccine expenditure'!G71)</f>
        <v>1</v>
      </c>
      <c r="G71" s="13">
        <f>IF(OR('Government vaccine expenditure'!H71="",'Total vaccine expenditure'!H71=""),"",'Government vaccine expenditure'!H71/'Total vaccine expenditure'!H71)</f>
        <v>1</v>
      </c>
      <c r="H71" s="13">
        <f>IF(OR('Government vaccine expenditure'!I71="",'Total vaccine expenditure'!I71=""),"",'Government vaccine expenditure'!I71/'Total vaccine expenditure'!I71)</f>
        <v>0.99999472566686409</v>
      </c>
      <c r="I71" s="13">
        <f>IF(OR('Government vaccine expenditure'!J71="",'Total vaccine expenditure'!J71=""),"",'Government vaccine expenditure'!J71/'Total vaccine expenditure'!J71)</f>
        <v>1</v>
      </c>
      <c r="J71" s="13">
        <f>IF(OR('Government vaccine expenditure'!K71="",'Total vaccine expenditure'!K71=""),"",'Government vaccine expenditure'!K71/'Total vaccine expenditure'!K71)</f>
        <v>1</v>
      </c>
      <c r="K71" s="13">
        <f>IF(OR('Government vaccine expenditure'!L71="",'Total vaccine expenditure'!L71=""),"",'Government vaccine expenditure'!L71/'Total vaccine expenditure'!L71)</f>
        <v>1</v>
      </c>
      <c r="L71" s="13">
        <f>IF(OR('Government vaccine expenditure'!M71="",'Total vaccine expenditure'!M71=""),"",'Government vaccine expenditure'!M71/'Total vaccine expenditure'!M71)</f>
        <v>1</v>
      </c>
      <c r="M71" s="13">
        <f>IF(OR('Government vaccine expenditure'!N71="",'Total vaccine expenditure'!N71=""),"",'Government vaccine expenditure'!N71/'Total vaccine expenditure'!N71)</f>
        <v>1</v>
      </c>
      <c r="N71" s="13">
        <f>IF(OR('Government vaccine expenditure'!O71="",'Total vaccine expenditure'!O71=""),"",'Government vaccine expenditure'!O71/'Total vaccine expenditure'!O71)</f>
        <v>1</v>
      </c>
      <c r="O71" s="13">
        <f>IF(OR('Government vaccine expenditure'!P71="",'Total vaccine expenditure'!P71=""),"",'Government vaccine expenditure'!P71/'Total vaccine expenditure'!P71)</f>
        <v>1</v>
      </c>
      <c r="P71" s="13">
        <f>IF(OR('Government vaccine expenditure'!Q71="",'Total vaccine expenditure'!Q71=""),"",'Government vaccine expenditure'!Q71/'Total vaccine expenditure'!Q71)</f>
        <v>1</v>
      </c>
      <c r="Q71" s="13">
        <f>IF(OR('Government vaccine expenditure'!R71="",'Total vaccine expenditure'!R71=""),"",'Government vaccine expenditure'!R71/'Total vaccine expenditure'!R71)</f>
        <v>1</v>
      </c>
      <c r="R71" s="13">
        <f>IF(OR('Government vaccine expenditure'!S71="",'Total vaccine expenditure'!S71=""),"",'Government vaccine expenditure'!S71/'Total vaccine expenditure'!S71)</f>
        <v>1</v>
      </c>
      <c r="S71" s="13">
        <f>IF(OR('Government vaccine expenditure'!T71="",'Total vaccine expenditure'!T71=""),"",'Government vaccine expenditure'!T71/'Total vaccine expenditure'!T71)</f>
        <v>1</v>
      </c>
      <c r="T71" s="13" t="str">
        <f>IF(OR('Government vaccine expenditure'!U71="",'Total vaccine expenditure'!U71=""),"",'Government vaccine expenditure'!U71/'Total vaccine expenditure'!U71)</f>
        <v/>
      </c>
      <c r="U71" s="13">
        <f>IF(OR('Government vaccine expenditure'!V71="",'Total vaccine expenditure'!V71=""),"",'Government vaccine expenditure'!V71/'Total vaccine expenditure'!V71)</f>
        <v>0.91435714453040806</v>
      </c>
      <c r="V71" s="13">
        <f>IF(OR('Government vaccine expenditure'!W71="",'Total vaccine expenditure'!W71=""),"",'Government vaccine expenditure'!W71/'Total vaccine expenditure'!W71)</f>
        <v>0.4</v>
      </c>
      <c r="W71" s="13" t="str">
        <f>IF(OR('Government vaccine expenditure'!X71="",'Total vaccine expenditure'!X71=""),"",'Government vaccine expenditure'!X71/'Total vaccine expenditure'!X71)</f>
        <v/>
      </c>
      <c r="X71" s="12"/>
      <c r="Y71" s="6"/>
    </row>
    <row r="72" spans="1:25" x14ac:dyDescent="0.3">
      <c r="A72" s="2" t="s">
        <v>64</v>
      </c>
      <c r="B72" s="10" t="s">
        <v>250</v>
      </c>
      <c r="C72" s="10" t="s">
        <v>419</v>
      </c>
      <c r="D72" s="10" t="s">
        <v>374</v>
      </c>
      <c r="E72" s="13">
        <f>IF(OR('Government vaccine expenditure'!F72="",'Total vaccine expenditure'!F72=""),"",'Government vaccine expenditure'!F72/'Total vaccine expenditure'!F72)</f>
        <v>1</v>
      </c>
      <c r="F72" s="13">
        <f>IF(OR('Government vaccine expenditure'!G72="",'Total vaccine expenditure'!G72=""),"",'Government vaccine expenditure'!G72/'Total vaccine expenditure'!G72)</f>
        <v>0.99999996898148413</v>
      </c>
      <c r="G72" s="13">
        <f>IF(OR('Government vaccine expenditure'!H72="",'Total vaccine expenditure'!H72=""),"",'Government vaccine expenditure'!H72/'Total vaccine expenditure'!H72)</f>
        <v>0.99000001540492522</v>
      </c>
      <c r="H72" s="13">
        <f>IF(OR('Government vaccine expenditure'!I72="",'Total vaccine expenditure'!I72=""),"",'Government vaccine expenditure'!I72/'Total vaccine expenditure'!I72)</f>
        <v>1.0000000735846513</v>
      </c>
      <c r="I72" s="13">
        <f>IF(OR('Government vaccine expenditure'!J72="",'Total vaccine expenditure'!J72=""),"",'Government vaccine expenditure'!J72/'Total vaccine expenditure'!J72)</f>
        <v>1</v>
      </c>
      <c r="J72" s="13">
        <f>IF(OR('Government vaccine expenditure'!K72="",'Total vaccine expenditure'!K72=""),"",'Government vaccine expenditure'!K72/'Total vaccine expenditure'!K72)</f>
        <v>1</v>
      </c>
      <c r="K72" s="13">
        <f>IF(OR('Government vaccine expenditure'!L72="",'Total vaccine expenditure'!L72=""),"",'Government vaccine expenditure'!L72/'Total vaccine expenditure'!L72)</f>
        <v>1</v>
      </c>
      <c r="L72" s="13">
        <f>IF(OR('Government vaccine expenditure'!M72="",'Total vaccine expenditure'!M72=""),"",'Government vaccine expenditure'!M72/'Total vaccine expenditure'!M72)</f>
        <v>1</v>
      </c>
      <c r="M72" s="13">
        <f>IF(OR('Government vaccine expenditure'!N72="",'Total vaccine expenditure'!N72=""),"",'Government vaccine expenditure'!N72/'Total vaccine expenditure'!N72)</f>
        <v>1</v>
      </c>
      <c r="N72" s="13">
        <f>IF(OR('Government vaccine expenditure'!O72="",'Total vaccine expenditure'!O72=""),"",'Government vaccine expenditure'!O72/'Total vaccine expenditure'!O72)</f>
        <v>1</v>
      </c>
      <c r="O72" s="13">
        <f>IF(OR('Government vaccine expenditure'!P72="",'Total vaccine expenditure'!P72=""),"",'Government vaccine expenditure'!P72/'Total vaccine expenditure'!P72)</f>
        <v>1</v>
      </c>
      <c r="P72" s="13">
        <f>IF(OR('Government vaccine expenditure'!Q72="",'Total vaccine expenditure'!Q72=""),"",'Government vaccine expenditure'!Q72/'Total vaccine expenditure'!Q72)</f>
        <v>1</v>
      </c>
      <c r="Q72" s="13">
        <f>IF(OR('Government vaccine expenditure'!R72="",'Total vaccine expenditure'!R72=""),"",'Government vaccine expenditure'!R72/'Total vaccine expenditure'!R72)</f>
        <v>0.63655510230672818</v>
      </c>
      <c r="R72" s="13">
        <f>IF(OR('Government vaccine expenditure'!S72="",'Total vaccine expenditure'!S72=""),"",'Government vaccine expenditure'!S72/'Total vaccine expenditure'!S72)</f>
        <v>0.82933322434504431</v>
      </c>
      <c r="S72" s="13">
        <f>IF(OR('Government vaccine expenditure'!T72="",'Total vaccine expenditure'!T72=""),"",'Government vaccine expenditure'!T72/'Total vaccine expenditure'!T72)</f>
        <v>1</v>
      </c>
      <c r="T72" s="13">
        <f>IF(OR('Government vaccine expenditure'!U72="",'Total vaccine expenditure'!U72=""),"",'Government vaccine expenditure'!U72/'Total vaccine expenditure'!U72)</f>
        <v>1</v>
      </c>
      <c r="U72" s="13">
        <f>IF(OR('Government vaccine expenditure'!V72="",'Total vaccine expenditure'!V72=""),"",'Government vaccine expenditure'!V72/'Total vaccine expenditure'!V72)</f>
        <v>1</v>
      </c>
      <c r="V72" s="13">
        <f>IF(OR('Government vaccine expenditure'!W72="",'Total vaccine expenditure'!W72=""),"",'Government vaccine expenditure'!W72/'Total vaccine expenditure'!W72)</f>
        <v>1</v>
      </c>
      <c r="W72" s="13">
        <f>IF(OR('Government vaccine expenditure'!X72="",'Total vaccine expenditure'!X72=""),"",'Government vaccine expenditure'!X72/'Total vaccine expenditure'!X72)</f>
        <v>1</v>
      </c>
      <c r="X72" s="12"/>
      <c r="Y72" s="6"/>
    </row>
    <row r="73" spans="1:25" x14ac:dyDescent="0.3">
      <c r="A73" s="2" t="s">
        <v>65</v>
      </c>
      <c r="B73" s="10" t="s">
        <v>251</v>
      </c>
      <c r="C73" s="10" t="s">
        <v>418</v>
      </c>
      <c r="D73" s="10" t="s">
        <v>379</v>
      </c>
      <c r="E73" s="13">
        <f>IF(OR('Government vaccine expenditure'!F73="",'Total vaccine expenditure'!F73=""),"",'Government vaccine expenditure'!F73/'Total vaccine expenditure'!F73)</f>
        <v>0.4</v>
      </c>
      <c r="F73" s="13">
        <f>IF(OR('Government vaccine expenditure'!G73="",'Total vaccine expenditure'!G73=""),"",'Government vaccine expenditure'!G73/'Total vaccine expenditure'!G73)</f>
        <v>0.70000000021294584</v>
      </c>
      <c r="G73" s="13">
        <f>IF(OR('Government vaccine expenditure'!H73="",'Total vaccine expenditure'!H73=""),"",'Government vaccine expenditure'!H73/'Total vaccine expenditure'!H73)</f>
        <v>0.64999999966619126</v>
      </c>
      <c r="H73" s="13">
        <f>IF(OR('Government vaccine expenditure'!I73="",'Total vaccine expenditure'!I73=""),"",'Government vaccine expenditure'!I73/'Total vaccine expenditure'!I73)</f>
        <v>0.30000000008449557</v>
      </c>
      <c r="I73" s="13">
        <f>IF(OR('Government vaccine expenditure'!J73="",'Total vaccine expenditure'!J73=""),"",'Government vaccine expenditure'!J73/'Total vaccine expenditure'!J73)</f>
        <v>0.23556389686667292</v>
      </c>
      <c r="J73" s="13">
        <f>IF(OR('Government vaccine expenditure'!K73="",'Total vaccine expenditure'!K73=""),"",'Government vaccine expenditure'!K73/'Total vaccine expenditure'!K73)</f>
        <v>0.23912491758161175</v>
      </c>
      <c r="K73" s="13">
        <f>IF(OR('Government vaccine expenditure'!L73="",'Total vaccine expenditure'!L73=""),"",'Government vaccine expenditure'!L73/'Total vaccine expenditure'!L73)</f>
        <v>0.25612939245966404</v>
      </c>
      <c r="L73" s="13">
        <f>IF(OR('Government vaccine expenditure'!M73="",'Total vaccine expenditure'!M73=""),"",'Government vaccine expenditure'!M73/'Total vaccine expenditure'!M73)</f>
        <v>0.41428571428571431</v>
      </c>
      <c r="M73" s="13">
        <f>IF(OR('Government vaccine expenditure'!N73="",'Total vaccine expenditure'!N73=""),"",'Government vaccine expenditure'!N73/'Total vaccine expenditure'!N73)</f>
        <v>8.6959707132151259E-2</v>
      </c>
      <c r="N73" s="13">
        <f>IF(OR('Government vaccine expenditure'!O73="",'Total vaccine expenditure'!O73=""),"",'Government vaccine expenditure'!O73/'Total vaccine expenditure'!O73)</f>
        <v>0.28999286704089933</v>
      </c>
      <c r="O73" s="13">
        <f>IF(OR('Government vaccine expenditure'!P73="",'Total vaccine expenditure'!P73=""),"",'Government vaccine expenditure'!P73/'Total vaccine expenditure'!P73)</f>
        <v>0.27398583923365266</v>
      </c>
      <c r="P73" s="13">
        <f>IF(OR('Government vaccine expenditure'!Q73="",'Total vaccine expenditure'!Q73=""),"",'Government vaccine expenditure'!Q73/'Total vaccine expenditure'!Q73)</f>
        <v>0.14532013447889428</v>
      </c>
      <c r="Q73" s="13">
        <f>IF(OR('Government vaccine expenditure'!R73="",'Total vaccine expenditure'!R73=""),"",'Government vaccine expenditure'!R73/'Total vaccine expenditure'!R73)</f>
        <v>0.39149748743718593</v>
      </c>
      <c r="R73" s="13">
        <f>IF(OR('Government vaccine expenditure'!S73="",'Total vaccine expenditure'!S73=""),"",'Government vaccine expenditure'!S73/'Total vaccine expenditure'!S73)</f>
        <v>0.58528079848925374</v>
      </c>
      <c r="S73" s="13">
        <f>IF(OR('Government vaccine expenditure'!T73="",'Total vaccine expenditure'!T73=""),"",'Government vaccine expenditure'!T73/'Total vaccine expenditure'!T73)</f>
        <v>0.18806437121792668</v>
      </c>
      <c r="T73" s="13">
        <f>IF(OR('Government vaccine expenditure'!U73="",'Total vaccine expenditure'!U73=""),"",'Government vaccine expenditure'!U73/'Total vaccine expenditure'!U73)</f>
        <v>0.23588282922103987</v>
      </c>
      <c r="U73" s="13">
        <f>IF(OR('Government vaccine expenditure'!V73="",'Total vaccine expenditure'!V73=""),"",'Government vaccine expenditure'!V73/'Total vaccine expenditure'!V73)</f>
        <v>0.10935613311922526</v>
      </c>
      <c r="V73" s="13">
        <f>IF(OR('Government vaccine expenditure'!W73="",'Total vaccine expenditure'!W73=""),"",'Government vaccine expenditure'!W73/'Total vaccine expenditure'!W73)</f>
        <v>6.4412724190279519E-2</v>
      </c>
      <c r="W73" s="13">
        <f>IF(OR('Government vaccine expenditure'!X73="",'Total vaccine expenditure'!X73=""),"",'Government vaccine expenditure'!X73/'Total vaccine expenditure'!X73)</f>
        <v>0.39559422920792564</v>
      </c>
      <c r="X73" s="12"/>
      <c r="Y73" s="6"/>
    </row>
    <row r="74" spans="1:25" x14ac:dyDescent="0.3">
      <c r="A74" s="2" t="s">
        <v>66</v>
      </c>
      <c r="B74" s="10" t="s">
        <v>252</v>
      </c>
      <c r="C74" s="10" t="s">
        <v>418</v>
      </c>
      <c r="D74" s="10" t="s">
        <v>385</v>
      </c>
      <c r="E74" s="13" t="str">
        <f>IF(OR('Government vaccine expenditure'!F74="",'Total vaccine expenditure'!F74=""),"",'Government vaccine expenditure'!F74/'Total vaccine expenditure'!F74)</f>
        <v/>
      </c>
      <c r="F74" s="13" t="str">
        <f>IF(OR('Government vaccine expenditure'!G74="",'Total vaccine expenditure'!G74=""),"",'Government vaccine expenditure'!G74/'Total vaccine expenditure'!G74)</f>
        <v/>
      </c>
      <c r="G74" s="13" t="str">
        <f>IF(OR('Government vaccine expenditure'!H74="",'Total vaccine expenditure'!H74=""),"",'Government vaccine expenditure'!H74/'Total vaccine expenditure'!H74)</f>
        <v/>
      </c>
      <c r="H74" s="13" t="str">
        <f>IF(OR('Government vaccine expenditure'!I74="",'Total vaccine expenditure'!I74=""),"",'Government vaccine expenditure'!I74/'Total vaccine expenditure'!I74)</f>
        <v/>
      </c>
      <c r="I74" s="13" t="str">
        <f>IF(OR('Government vaccine expenditure'!J74="",'Total vaccine expenditure'!J74=""),"",'Government vaccine expenditure'!J74/'Total vaccine expenditure'!J74)</f>
        <v/>
      </c>
      <c r="J74" s="13">
        <f>IF(OR('Government vaccine expenditure'!K74="",'Total vaccine expenditure'!K74=""),"",'Government vaccine expenditure'!K74/'Total vaccine expenditure'!K74)</f>
        <v>0.22752252472994827</v>
      </c>
      <c r="K74" s="13">
        <f>IF(OR('Government vaccine expenditure'!L74="",'Total vaccine expenditure'!L74=""),"",'Government vaccine expenditure'!L74/'Total vaccine expenditure'!L74)</f>
        <v>0.16935201194128605</v>
      </c>
      <c r="L74" s="13">
        <f>IF(OR('Government vaccine expenditure'!M74="",'Total vaccine expenditure'!M74=""),"",'Government vaccine expenditure'!M74/'Total vaccine expenditure'!M74)</f>
        <v>0.12055620247962189</v>
      </c>
      <c r="M74" s="13">
        <f>IF(OR('Government vaccine expenditure'!N74="",'Total vaccine expenditure'!N74=""),"",'Government vaccine expenditure'!N74/'Total vaccine expenditure'!N74)</f>
        <v>5.0611305176246429E-2</v>
      </c>
      <c r="N74" s="13">
        <f>IF(OR('Government vaccine expenditure'!O74="",'Total vaccine expenditure'!O74=""),"",'Government vaccine expenditure'!O74/'Total vaccine expenditure'!O74)</f>
        <v>5.9159939860481597E-2</v>
      </c>
      <c r="O74" s="13">
        <f>IF(OR('Government vaccine expenditure'!P74="",'Total vaccine expenditure'!P74=""),"",'Government vaccine expenditure'!P74/'Total vaccine expenditure'!P74)</f>
        <v>3.2076375814674485E-2</v>
      </c>
      <c r="P74" s="13">
        <f>IF(OR('Government vaccine expenditure'!Q74="",'Total vaccine expenditure'!Q74=""),"",'Government vaccine expenditure'!Q74/'Total vaccine expenditure'!Q74)</f>
        <v>0.28590694538098449</v>
      </c>
      <c r="Q74" s="13">
        <f>IF(OR('Government vaccine expenditure'!R74="",'Total vaccine expenditure'!R74=""),"",'Government vaccine expenditure'!R74/'Total vaccine expenditure'!R74)</f>
        <v>0.11352301797700484</v>
      </c>
      <c r="R74" s="13">
        <f>IF(OR('Government vaccine expenditure'!S74="",'Total vaccine expenditure'!S74=""),"",'Government vaccine expenditure'!S74/'Total vaccine expenditure'!S74)</f>
        <v>0.11214760729618488</v>
      </c>
      <c r="S74" s="13">
        <f>IF(OR('Government vaccine expenditure'!T74="",'Total vaccine expenditure'!T74=""),"",'Government vaccine expenditure'!T74/'Total vaccine expenditure'!T74)</f>
        <v>0.12869104017768432</v>
      </c>
      <c r="T74" s="13">
        <f>IF(OR('Government vaccine expenditure'!U74="",'Total vaccine expenditure'!U74=""),"",'Government vaccine expenditure'!U74/'Total vaccine expenditure'!U74)</f>
        <v>0.29518079283356274</v>
      </c>
      <c r="U74" s="13">
        <f>IF(OR('Government vaccine expenditure'!V74="",'Total vaccine expenditure'!V74=""),"",'Government vaccine expenditure'!V74/'Total vaccine expenditure'!V74)</f>
        <v>0.6594903954349135</v>
      </c>
      <c r="V74" s="13">
        <f>IF(OR('Government vaccine expenditure'!W74="",'Total vaccine expenditure'!W74=""),"",'Government vaccine expenditure'!W74/'Total vaccine expenditure'!W74)</f>
        <v>0.85563041512372795</v>
      </c>
      <c r="W74" s="13">
        <f>IF(OR('Government vaccine expenditure'!X74="",'Total vaccine expenditure'!X74=""),"",'Government vaccine expenditure'!X74/'Total vaccine expenditure'!X74)</f>
        <v>0.16254337433639066</v>
      </c>
      <c r="X74" s="12"/>
      <c r="Y74" s="9"/>
    </row>
    <row r="75" spans="1:25" x14ac:dyDescent="0.3">
      <c r="A75" s="2" t="s">
        <v>67</v>
      </c>
      <c r="B75" s="10" t="s">
        <v>253</v>
      </c>
      <c r="C75" s="10" t="s">
        <v>419</v>
      </c>
      <c r="D75" s="10" t="s">
        <v>380</v>
      </c>
      <c r="E75" s="13">
        <f>IF(OR('Government vaccine expenditure'!F75="",'Total vaccine expenditure'!F75=""),"",'Government vaccine expenditure'!F75/'Total vaccine expenditure'!F75)</f>
        <v>1</v>
      </c>
      <c r="F75" s="13">
        <f>IF(OR('Government vaccine expenditure'!G75="",'Total vaccine expenditure'!G75=""),"",'Government vaccine expenditure'!G75/'Total vaccine expenditure'!G75)</f>
        <v>1</v>
      </c>
      <c r="G75" s="13">
        <f>IF(OR('Government vaccine expenditure'!H75="",'Total vaccine expenditure'!H75=""),"",'Government vaccine expenditure'!H75/'Total vaccine expenditure'!H75)</f>
        <v>0.96999999940798132</v>
      </c>
      <c r="H75" s="13">
        <f>IF(OR('Government vaccine expenditure'!I75="",'Total vaccine expenditure'!I75=""),"",'Government vaccine expenditure'!I75/'Total vaccine expenditure'!I75)</f>
        <v>1</v>
      </c>
      <c r="I75" s="13">
        <f>IF(OR('Government vaccine expenditure'!J75="",'Total vaccine expenditure'!J75=""),"",'Government vaccine expenditure'!J75/'Total vaccine expenditure'!J75)</f>
        <v>0.68629360112404991</v>
      </c>
      <c r="J75" s="13">
        <f>IF(OR('Government vaccine expenditure'!K75="",'Total vaccine expenditure'!K75=""),"",'Government vaccine expenditure'!K75/'Total vaccine expenditure'!K75)</f>
        <v>0.54412419876097284</v>
      </c>
      <c r="K75" s="13">
        <f>IF(OR('Government vaccine expenditure'!L75="",'Total vaccine expenditure'!L75=""),"",'Government vaccine expenditure'!L75/'Total vaccine expenditure'!L75)</f>
        <v>0.56763196900502466</v>
      </c>
      <c r="L75" s="13">
        <f>IF(OR('Government vaccine expenditure'!M75="",'Total vaccine expenditure'!M75=""),"",'Government vaccine expenditure'!M75/'Total vaccine expenditure'!M75)</f>
        <v>0.60964854831499415</v>
      </c>
      <c r="M75" s="13">
        <f>IF(OR('Government vaccine expenditure'!N75="",'Total vaccine expenditure'!N75=""),"",'Government vaccine expenditure'!N75/'Total vaccine expenditure'!N75)</f>
        <v>0.81946135509211826</v>
      </c>
      <c r="N75" s="13">
        <f>IF(OR('Government vaccine expenditure'!O75="",'Total vaccine expenditure'!O75=""),"",'Government vaccine expenditure'!O75/'Total vaccine expenditure'!O75)</f>
        <v>0.81946135509211826</v>
      </c>
      <c r="O75" s="13">
        <f>IF(OR('Government vaccine expenditure'!P75="",'Total vaccine expenditure'!P75=""),"",'Government vaccine expenditure'!P75/'Total vaccine expenditure'!P75)</f>
        <v>1</v>
      </c>
      <c r="P75" s="13">
        <f>IF(OR('Government vaccine expenditure'!Q75="",'Total vaccine expenditure'!Q75=""),"",'Government vaccine expenditure'!Q75/'Total vaccine expenditure'!Q75)</f>
        <v>0.79606870356736492</v>
      </c>
      <c r="Q75" s="13">
        <f>IF(OR('Government vaccine expenditure'!R75="",'Total vaccine expenditure'!R75=""),"",'Government vaccine expenditure'!R75/'Total vaccine expenditure'!R75)</f>
        <v>0.9578355580409017</v>
      </c>
      <c r="R75" s="13">
        <f>IF(OR('Government vaccine expenditure'!S75="",'Total vaccine expenditure'!S75=""),"",'Government vaccine expenditure'!S75/'Total vaccine expenditure'!S75)</f>
        <v>0.90928787034212932</v>
      </c>
      <c r="S75" s="13">
        <f>IF(OR('Government vaccine expenditure'!T75="",'Total vaccine expenditure'!T75=""),"",'Government vaccine expenditure'!T75/'Total vaccine expenditure'!T75)</f>
        <v>1</v>
      </c>
      <c r="T75" s="13">
        <f>IF(OR('Government vaccine expenditure'!U75="",'Total vaccine expenditure'!U75=""),"",'Government vaccine expenditure'!U75/'Total vaccine expenditure'!U75)</f>
        <v>1</v>
      </c>
      <c r="U75" s="13">
        <f>IF(OR('Government vaccine expenditure'!V75="",'Total vaccine expenditure'!V75=""),"",'Government vaccine expenditure'!V75/'Total vaccine expenditure'!V75)</f>
        <v>1</v>
      </c>
      <c r="V75" s="13">
        <f>IF(OR('Government vaccine expenditure'!W75="",'Total vaccine expenditure'!W75=""),"",'Government vaccine expenditure'!W75/'Total vaccine expenditure'!W75)</f>
        <v>0.92522227678226476</v>
      </c>
      <c r="W75" s="13">
        <f>IF(OR('Government vaccine expenditure'!X75="",'Total vaccine expenditure'!X75=""),"",'Government vaccine expenditure'!X75/'Total vaccine expenditure'!X75)</f>
        <v>0.65789473684210531</v>
      </c>
      <c r="X75" s="12"/>
      <c r="Y75" s="9"/>
    </row>
    <row r="76" spans="1:25" x14ac:dyDescent="0.3">
      <c r="A76" s="2" t="s">
        <v>68</v>
      </c>
      <c r="B76" s="10" t="s">
        <v>254</v>
      </c>
      <c r="C76" s="10" t="s">
        <v>419</v>
      </c>
      <c r="D76" s="10" t="s">
        <v>383</v>
      </c>
      <c r="E76" s="13" t="str">
        <f>IF(OR('Government vaccine expenditure'!F76="",'Total vaccine expenditure'!F76=""),"",'Government vaccine expenditure'!F76/'Total vaccine expenditure'!F76)</f>
        <v/>
      </c>
      <c r="F76" s="13" t="str">
        <f>IF(OR('Government vaccine expenditure'!G76="",'Total vaccine expenditure'!G76=""),"",'Government vaccine expenditure'!G76/'Total vaccine expenditure'!G76)</f>
        <v/>
      </c>
      <c r="G76" s="13" t="str">
        <f>IF(OR('Government vaccine expenditure'!H76="",'Total vaccine expenditure'!H76=""),"",'Government vaccine expenditure'!H76/'Total vaccine expenditure'!H76)</f>
        <v/>
      </c>
      <c r="H76" s="13" t="str">
        <f>IF(OR('Government vaccine expenditure'!I76="",'Total vaccine expenditure'!I76=""),"",'Government vaccine expenditure'!I76/'Total vaccine expenditure'!I76)</f>
        <v/>
      </c>
      <c r="I76" s="13" t="str">
        <f>IF(OR('Government vaccine expenditure'!J76="",'Total vaccine expenditure'!J76=""),"",'Government vaccine expenditure'!J76/'Total vaccine expenditure'!J76)</f>
        <v/>
      </c>
      <c r="J76" s="13" t="str">
        <f>IF(OR('Government vaccine expenditure'!K76="",'Total vaccine expenditure'!K76=""),"",'Government vaccine expenditure'!K76/'Total vaccine expenditure'!K76)</f>
        <v/>
      </c>
      <c r="K76" s="13">
        <f>IF(OR('Government vaccine expenditure'!L76="",'Total vaccine expenditure'!L76=""),"",'Government vaccine expenditure'!L76/'Total vaccine expenditure'!L76)</f>
        <v>0</v>
      </c>
      <c r="L76" s="13" t="str">
        <f>IF(OR('Government vaccine expenditure'!M76="",'Total vaccine expenditure'!M76=""),"",'Government vaccine expenditure'!M76/'Total vaccine expenditure'!M76)</f>
        <v/>
      </c>
      <c r="M76" s="13" t="str">
        <f>IF(OR('Government vaccine expenditure'!N76="",'Total vaccine expenditure'!N76=""),"",'Government vaccine expenditure'!N76/'Total vaccine expenditure'!N76)</f>
        <v/>
      </c>
      <c r="N76" s="13" t="str">
        <f>IF(OR('Government vaccine expenditure'!O76="",'Total vaccine expenditure'!O76=""),"",'Government vaccine expenditure'!O76/'Total vaccine expenditure'!O76)</f>
        <v/>
      </c>
      <c r="O76" s="13">
        <f>IF(OR('Government vaccine expenditure'!P76="",'Total vaccine expenditure'!P76=""),"",'Government vaccine expenditure'!P76/'Total vaccine expenditure'!P76)</f>
        <v>0</v>
      </c>
      <c r="P76" s="13" t="str">
        <f>IF(OR('Government vaccine expenditure'!Q76="",'Total vaccine expenditure'!Q76=""),"",'Government vaccine expenditure'!Q76/'Total vaccine expenditure'!Q76)</f>
        <v/>
      </c>
      <c r="Q76" s="13">
        <f>IF(OR('Government vaccine expenditure'!R76="",'Total vaccine expenditure'!R76=""),"",'Government vaccine expenditure'!R76/'Total vaccine expenditure'!R76)</f>
        <v>0.25106935564744332</v>
      </c>
      <c r="R76" s="13">
        <f>IF(OR('Government vaccine expenditure'!S76="",'Total vaccine expenditure'!S76=""),"",'Government vaccine expenditure'!S76/'Total vaccine expenditure'!S76)</f>
        <v>0.26531509245399748</v>
      </c>
      <c r="S76" s="13">
        <f>IF(OR('Government vaccine expenditure'!T76="",'Total vaccine expenditure'!T76=""),"",'Government vaccine expenditure'!T76/'Total vaccine expenditure'!T76)</f>
        <v>1</v>
      </c>
      <c r="T76" s="13" t="str">
        <f>IF(OR('Government vaccine expenditure'!U76="",'Total vaccine expenditure'!U76=""),"",'Government vaccine expenditure'!U76/'Total vaccine expenditure'!U76)</f>
        <v/>
      </c>
      <c r="U76" s="13" t="str">
        <f>IF(OR('Government vaccine expenditure'!V76="",'Total vaccine expenditure'!V76=""),"",'Government vaccine expenditure'!V76/'Total vaccine expenditure'!V76)</f>
        <v/>
      </c>
      <c r="V76" s="13">
        <f>IF(OR('Government vaccine expenditure'!W76="",'Total vaccine expenditure'!W76=""),"",'Government vaccine expenditure'!W76/'Total vaccine expenditure'!W76)</f>
        <v>0.37295461429290166</v>
      </c>
      <c r="W76" s="13" t="str">
        <f>IF(OR('Government vaccine expenditure'!X76="",'Total vaccine expenditure'!X76=""),"",'Government vaccine expenditure'!X76/'Total vaccine expenditure'!X76)</f>
        <v/>
      </c>
      <c r="X76" s="12"/>
      <c r="Y76" s="6"/>
    </row>
    <row r="77" spans="1:25" x14ac:dyDescent="0.3">
      <c r="A77" s="2" t="s">
        <v>69</v>
      </c>
      <c r="B77" s="10" t="s">
        <v>255</v>
      </c>
      <c r="C77" s="10" t="s">
        <v>419</v>
      </c>
      <c r="D77" s="10" t="s">
        <v>387</v>
      </c>
      <c r="E77" s="13">
        <f>IF(OR('Government vaccine expenditure'!F77="",'Total vaccine expenditure'!F77=""),"",'Government vaccine expenditure'!F77/'Total vaccine expenditure'!F77)</f>
        <v>1</v>
      </c>
      <c r="F77" s="13">
        <f>IF(OR('Government vaccine expenditure'!G77="",'Total vaccine expenditure'!G77=""),"",'Government vaccine expenditure'!G77/'Total vaccine expenditure'!G77)</f>
        <v>1</v>
      </c>
      <c r="G77" s="13">
        <f>IF(OR('Government vaccine expenditure'!H77="",'Total vaccine expenditure'!H77=""),"",'Government vaccine expenditure'!H77/'Total vaccine expenditure'!H77)</f>
        <v>1</v>
      </c>
      <c r="H77" s="13">
        <f>IF(OR('Government vaccine expenditure'!I77="",'Total vaccine expenditure'!I77=""),"",'Government vaccine expenditure'!I77/'Total vaccine expenditure'!I77)</f>
        <v>0.70800000004604502</v>
      </c>
      <c r="I77" s="13">
        <f>IF(OR('Government vaccine expenditure'!J77="",'Total vaccine expenditure'!J77=""),"",'Government vaccine expenditure'!J77/'Total vaccine expenditure'!J77)</f>
        <v>0.63198800846680625</v>
      </c>
      <c r="J77" s="13">
        <f>IF(OR('Government vaccine expenditure'!K77="",'Total vaccine expenditure'!K77=""),"",'Government vaccine expenditure'!K77/'Total vaccine expenditure'!K77)</f>
        <v>0.68759312140043949</v>
      </c>
      <c r="K77" s="13">
        <f>IF(OR('Government vaccine expenditure'!L77="",'Total vaccine expenditure'!L77=""),"",'Government vaccine expenditure'!L77/'Total vaccine expenditure'!L77)</f>
        <v>0.45224981461043468</v>
      </c>
      <c r="L77" s="13">
        <f>IF(OR('Government vaccine expenditure'!M77="",'Total vaccine expenditure'!M77=""),"",'Government vaccine expenditure'!M77/'Total vaccine expenditure'!M77)</f>
        <v>0.62972543777084855</v>
      </c>
      <c r="M77" s="13">
        <f>IF(OR('Government vaccine expenditure'!N77="",'Total vaccine expenditure'!N77=""),"",'Government vaccine expenditure'!N77/'Total vaccine expenditure'!N77)</f>
        <v>0.72790680216954595</v>
      </c>
      <c r="N77" s="13">
        <f>IF(OR('Government vaccine expenditure'!O77="",'Total vaccine expenditure'!O77=""),"",'Government vaccine expenditure'!O77/'Total vaccine expenditure'!O77)</f>
        <v>0.82446040180344582</v>
      </c>
      <c r="O77" s="13">
        <f>IF(OR('Government vaccine expenditure'!P77="",'Total vaccine expenditure'!P77=""),"",'Government vaccine expenditure'!P77/'Total vaccine expenditure'!P77)</f>
        <v>0.88400419568366551</v>
      </c>
      <c r="P77" s="13">
        <f>IF(OR('Government vaccine expenditure'!Q77="",'Total vaccine expenditure'!Q77=""),"",'Government vaccine expenditure'!Q77/'Total vaccine expenditure'!Q77)</f>
        <v>0.95572721606981137</v>
      </c>
      <c r="Q77" s="13">
        <f>IF(OR('Government vaccine expenditure'!R77="",'Total vaccine expenditure'!R77=""),"",'Government vaccine expenditure'!R77/'Total vaccine expenditure'!R77)</f>
        <v>0.95990147136918558</v>
      </c>
      <c r="R77" s="13">
        <f>IF(OR('Government vaccine expenditure'!S77="",'Total vaccine expenditure'!S77=""),"",'Government vaccine expenditure'!S77/'Total vaccine expenditure'!S77)</f>
        <v>0.94401940219694624</v>
      </c>
      <c r="S77" s="13">
        <f>IF(OR('Government vaccine expenditure'!T77="",'Total vaccine expenditure'!T77=""),"",'Government vaccine expenditure'!T77/'Total vaccine expenditure'!T77)</f>
        <v>0.94717343396916043</v>
      </c>
      <c r="T77" s="13">
        <f>IF(OR('Government vaccine expenditure'!U77="",'Total vaccine expenditure'!U77=""),"",'Government vaccine expenditure'!U77/'Total vaccine expenditure'!U77)</f>
        <v>1</v>
      </c>
      <c r="U77" s="13">
        <f>IF(OR('Government vaccine expenditure'!V77="",'Total vaccine expenditure'!V77=""),"",'Government vaccine expenditure'!V77/'Total vaccine expenditure'!V77)</f>
        <v>0.98463421158293363</v>
      </c>
      <c r="V77" s="13">
        <f>IF(OR('Government vaccine expenditure'!W77="",'Total vaccine expenditure'!W77=""),"",'Government vaccine expenditure'!W77/'Total vaccine expenditure'!W77)</f>
        <v>0.96692720436703194</v>
      </c>
      <c r="W77" s="13">
        <f>IF(OR('Government vaccine expenditure'!X77="",'Total vaccine expenditure'!X77=""),"",'Government vaccine expenditure'!X77/'Total vaccine expenditure'!X77)</f>
        <v>1</v>
      </c>
      <c r="X77" s="12"/>
      <c r="Y77" s="6"/>
    </row>
    <row r="78" spans="1:25" x14ac:dyDescent="0.3">
      <c r="A78" s="2" t="s">
        <v>70</v>
      </c>
      <c r="B78" s="10" t="s">
        <v>256</v>
      </c>
      <c r="C78" s="10" t="s">
        <v>417</v>
      </c>
      <c r="D78" s="10" t="s">
        <v>374</v>
      </c>
      <c r="E78" s="13" t="str">
        <f>IF(OR('Government vaccine expenditure'!F78="",'Total vaccine expenditure'!F78=""),"",'Government vaccine expenditure'!F78/'Total vaccine expenditure'!F78)</f>
        <v/>
      </c>
      <c r="F78" s="13" t="str">
        <f>IF(OR('Government vaccine expenditure'!G78="",'Total vaccine expenditure'!G78=""),"",'Government vaccine expenditure'!G78/'Total vaccine expenditure'!G78)</f>
        <v/>
      </c>
      <c r="G78" s="13" t="str">
        <f>IF(OR('Government vaccine expenditure'!H78="",'Total vaccine expenditure'!H78=""),"",'Government vaccine expenditure'!H78/'Total vaccine expenditure'!H78)</f>
        <v/>
      </c>
      <c r="H78" s="13" t="str">
        <f>IF(OR('Government vaccine expenditure'!I78="",'Total vaccine expenditure'!I78=""),"",'Government vaccine expenditure'!I78/'Total vaccine expenditure'!I78)</f>
        <v/>
      </c>
      <c r="I78" s="13" t="str">
        <f>IF(OR('Government vaccine expenditure'!J78="",'Total vaccine expenditure'!J78=""),"",'Government vaccine expenditure'!J78/'Total vaccine expenditure'!J78)</f>
        <v/>
      </c>
      <c r="J78" s="13">
        <f>IF(OR('Government vaccine expenditure'!K78="",'Total vaccine expenditure'!K78=""),"",'Government vaccine expenditure'!K78/'Total vaccine expenditure'!K78)</f>
        <v>1</v>
      </c>
      <c r="K78" s="13">
        <f>IF(OR('Government vaccine expenditure'!L78="",'Total vaccine expenditure'!L78=""),"",'Government vaccine expenditure'!L78/'Total vaccine expenditure'!L78)</f>
        <v>0.99999986493750048</v>
      </c>
      <c r="L78" s="13">
        <f>IF(OR('Government vaccine expenditure'!M78="",'Total vaccine expenditure'!M78=""),"",'Government vaccine expenditure'!M78/'Total vaccine expenditure'!M78)</f>
        <v>1</v>
      </c>
      <c r="M78" s="13">
        <f>IF(OR('Government vaccine expenditure'!N78="",'Total vaccine expenditure'!N78=""),"",'Government vaccine expenditure'!N78/'Total vaccine expenditure'!N78)</f>
        <v>1</v>
      </c>
      <c r="N78" s="13">
        <f>IF(OR('Government vaccine expenditure'!O78="",'Total vaccine expenditure'!O78=""),"",'Government vaccine expenditure'!O78/'Total vaccine expenditure'!O78)</f>
        <v>1</v>
      </c>
      <c r="O78" s="13">
        <f>IF(OR('Government vaccine expenditure'!P78="",'Total vaccine expenditure'!P78=""),"",'Government vaccine expenditure'!P78/'Total vaccine expenditure'!P78)</f>
        <v>1</v>
      </c>
      <c r="P78" s="13">
        <f>IF(OR('Government vaccine expenditure'!Q78="",'Total vaccine expenditure'!Q78=""),"",'Government vaccine expenditure'!Q78/'Total vaccine expenditure'!Q78)</f>
        <v>1</v>
      </c>
      <c r="Q78" s="13">
        <f>IF(OR('Government vaccine expenditure'!R78="",'Total vaccine expenditure'!R78=""),"",'Government vaccine expenditure'!R78/'Total vaccine expenditure'!R78)</f>
        <v>1</v>
      </c>
      <c r="R78" s="13">
        <f>IF(OR('Government vaccine expenditure'!S78="",'Total vaccine expenditure'!S78=""),"",'Government vaccine expenditure'!S78/'Total vaccine expenditure'!S78)</f>
        <v>1</v>
      </c>
      <c r="S78" s="13">
        <f>IF(OR('Government vaccine expenditure'!T78="",'Total vaccine expenditure'!T78=""),"",'Government vaccine expenditure'!T78/'Total vaccine expenditure'!T78)</f>
        <v>1</v>
      </c>
      <c r="T78" s="13">
        <f>IF(OR('Government vaccine expenditure'!U78="",'Total vaccine expenditure'!U78=""),"",'Government vaccine expenditure'!U78/'Total vaccine expenditure'!U78)</f>
        <v>1</v>
      </c>
      <c r="U78" s="13">
        <f>IF(OR('Government vaccine expenditure'!V78="",'Total vaccine expenditure'!V78=""),"",'Government vaccine expenditure'!V78/'Total vaccine expenditure'!V78)</f>
        <v>0.89377589622616516</v>
      </c>
      <c r="V78" s="13">
        <f>IF(OR('Government vaccine expenditure'!W78="",'Total vaccine expenditure'!W78=""),"",'Government vaccine expenditure'!W78/'Total vaccine expenditure'!W78)</f>
        <v>1</v>
      </c>
      <c r="W78" s="13">
        <f>IF(OR('Government vaccine expenditure'!X78="",'Total vaccine expenditure'!X78=""),"",'Government vaccine expenditure'!X78/'Total vaccine expenditure'!X78)</f>
        <v>1</v>
      </c>
      <c r="X78" s="12"/>
      <c r="Y78" s="9"/>
    </row>
    <row r="79" spans="1:25" x14ac:dyDescent="0.3">
      <c r="A79" s="2" t="s">
        <v>71</v>
      </c>
      <c r="B79" s="10" t="s">
        <v>257</v>
      </c>
      <c r="C79" s="10" t="s">
        <v>417</v>
      </c>
      <c r="D79" s="10" t="s">
        <v>374</v>
      </c>
      <c r="E79" s="13">
        <f>IF(OR('Government vaccine expenditure'!F79="",'Total vaccine expenditure'!F79=""),"",'Government vaccine expenditure'!F79/'Total vaccine expenditure'!F79)</f>
        <v>1</v>
      </c>
      <c r="F79" s="13">
        <f>IF(OR('Government vaccine expenditure'!G79="",'Total vaccine expenditure'!G79=""),"",'Government vaccine expenditure'!G79/'Total vaccine expenditure'!G79)</f>
        <v>1</v>
      </c>
      <c r="G79" s="13">
        <f>IF(OR('Government vaccine expenditure'!H79="",'Total vaccine expenditure'!H79=""),"",'Government vaccine expenditure'!H79/'Total vaccine expenditure'!H79)</f>
        <v>1</v>
      </c>
      <c r="H79" s="13">
        <f>IF(OR('Government vaccine expenditure'!I79="",'Total vaccine expenditure'!I79=""),"",'Government vaccine expenditure'!I79/'Total vaccine expenditure'!I79)</f>
        <v>1</v>
      </c>
      <c r="I79" s="13">
        <f>IF(OR('Government vaccine expenditure'!J79="",'Total vaccine expenditure'!J79=""),"",'Government vaccine expenditure'!J79/'Total vaccine expenditure'!J79)</f>
        <v>1</v>
      </c>
      <c r="J79" s="13">
        <f>IF(OR('Government vaccine expenditure'!K79="",'Total vaccine expenditure'!K79=""),"",'Government vaccine expenditure'!K79/'Total vaccine expenditure'!K79)</f>
        <v>1</v>
      </c>
      <c r="K79" s="13">
        <f>IF(OR('Government vaccine expenditure'!L79="",'Total vaccine expenditure'!L79=""),"",'Government vaccine expenditure'!L79/'Total vaccine expenditure'!L79)</f>
        <v>1</v>
      </c>
      <c r="L79" s="13">
        <f>IF(OR('Government vaccine expenditure'!M79="",'Total vaccine expenditure'!M79=""),"",'Government vaccine expenditure'!M79/'Total vaccine expenditure'!M79)</f>
        <v>1</v>
      </c>
      <c r="M79" s="13">
        <f>IF(OR('Government vaccine expenditure'!N79="",'Total vaccine expenditure'!N79=""),"",'Government vaccine expenditure'!N79/'Total vaccine expenditure'!N79)</f>
        <v>1</v>
      </c>
      <c r="N79" s="13">
        <f>IF(OR('Government vaccine expenditure'!O79="",'Total vaccine expenditure'!O79=""),"",'Government vaccine expenditure'!O79/'Total vaccine expenditure'!O79)</f>
        <v>1</v>
      </c>
      <c r="O79" s="13">
        <f>IF(OR('Government vaccine expenditure'!P79="",'Total vaccine expenditure'!P79=""),"",'Government vaccine expenditure'!P79/'Total vaccine expenditure'!P79)</f>
        <v>1</v>
      </c>
      <c r="P79" s="13">
        <f>IF(OR('Government vaccine expenditure'!Q79="",'Total vaccine expenditure'!Q79=""),"",'Government vaccine expenditure'!Q79/'Total vaccine expenditure'!Q79)</f>
        <v>1</v>
      </c>
      <c r="Q79" s="13">
        <f>IF(OR('Government vaccine expenditure'!R79="",'Total vaccine expenditure'!R79=""),"",'Government vaccine expenditure'!R79/'Total vaccine expenditure'!R79)</f>
        <v>1</v>
      </c>
      <c r="R79" s="13">
        <f>IF(OR('Government vaccine expenditure'!S79="",'Total vaccine expenditure'!S79=""),"",'Government vaccine expenditure'!S79/'Total vaccine expenditure'!S79)</f>
        <v>1</v>
      </c>
      <c r="S79" s="13">
        <f>IF(OR('Government vaccine expenditure'!T79="",'Total vaccine expenditure'!T79=""),"",'Government vaccine expenditure'!T79/'Total vaccine expenditure'!T79)</f>
        <v>1</v>
      </c>
      <c r="T79" s="13">
        <f>IF(OR('Government vaccine expenditure'!U79="",'Total vaccine expenditure'!U79=""),"",'Government vaccine expenditure'!U79/'Total vaccine expenditure'!U79)</f>
        <v>1</v>
      </c>
      <c r="U79" s="13">
        <f>IF(OR('Government vaccine expenditure'!V79="",'Total vaccine expenditure'!V79=""),"",'Government vaccine expenditure'!V79/'Total vaccine expenditure'!V79)</f>
        <v>1</v>
      </c>
      <c r="V79" s="13">
        <f>IF(OR('Government vaccine expenditure'!W79="",'Total vaccine expenditure'!W79=""),"",'Government vaccine expenditure'!W79/'Total vaccine expenditure'!W79)</f>
        <v>1</v>
      </c>
      <c r="W79" s="13">
        <f>IF(OR('Government vaccine expenditure'!X79="",'Total vaccine expenditure'!X79=""),"",'Government vaccine expenditure'!X79/'Total vaccine expenditure'!X79)</f>
        <v>1</v>
      </c>
      <c r="X79" s="12"/>
      <c r="Y79" s="9"/>
    </row>
    <row r="80" spans="1:25" x14ac:dyDescent="0.3">
      <c r="A80" s="2" t="s">
        <v>72</v>
      </c>
      <c r="B80" s="10" t="s">
        <v>258</v>
      </c>
      <c r="C80" s="10" t="s">
        <v>421</v>
      </c>
      <c r="D80" s="10" t="s">
        <v>388</v>
      </c>
      <c r="E80" s="13">
        <f>IF(OR('Government vaccine expenditure'!F80="",'Total vaccine expenditure'!F80=""),"",'Government vaccine expenditure'!F80/'Total vaccine expenditure'!F80)</f>
        <v>1</v>
      </c>
      <c r="F80" s="13">
        <f>IF(OR('Government vaccine expenditure'!G80="",'Total vaccine expenditure'!G80=""),"",'Government vaccine expenditure'!G80/'Total vaccine expenditure'!G80)</f>
        <v>1</v>
      </c>
      <c r="G80" s="13">
        <f>IF(OR('Government vaccine expenditure'!H80="",'Total vaccine expenditure'!H80=""),"",'Government vaccine expenditure'!H80/'Total vaccine expenditure'!H80)</f>
        <v>1.0000000088111798</v>
      </c>
      <c r="H80" s="13">
        <f>IF(OR('Government vaccine expenditure'!I80="",'Total vaccine expenditure'!I80=""),"",'Government vaccine expenditure'!I80/'Total vaccine expenditure'!I80)</f>
        <v>0.99999999175112342</v>
      </c>
      <c r="I80" s="13">
        <f>IF(OR('Government vaccine expenditure'!J80="",'Total vaccine expenditure'!J80=""),"",'Government vaccine expenditure'!J80/'Total vaccine expenditure'!J80)</f>
        <v>1</v>
      </c>
      <c r="J80" s="13">
        <f>IF(OR('Government vaccine expenditure'!K80="",'Total vaccine expenditure'!K80=""),"",'Government vaccine expenditure'!K80/'Total vaccine expenditure'!K80)</f>
        <v>1</v>
      </c>
      <c r="K80" s="13">
        <f>IF(OR('Government vaccine expenditure'!L80="",'Total vaccine expenditure'!L80=""),"",'Government vaccine expenditure'!L80/'Total vaccine expenditure'!L80)</f>
        <v>1</v>
      </c>
      <c r="L80" s="13">
        <f>IF(OR('Government vaccine expenditure'!M80="",'Total vaccine expenditure'!M80=""),"",'Government vaccine expenditure'!M80/'Total vaccine expenditure'!M80)</f>
        <v>0.62585034396988404</v>
      </c>
      <c r="M80" s="13">
        <f>IF(OR('Government vaccine expenditure'!N80="",'Total vaccine expenditure'!N80=""),"",'Government vaccine expenditure'!N80/'Total vaccine expenditure'!N80)</f>
        <v>0.77952665174717384</v>
      </c>
      <c r="N80" s="13">
        <f>IF(OR('Government vaccine expenditure'!O80="",'Total vaccine expenditure'!O80=""),"",'Government vaccine expenditure'!O80/'Total vaccine expenditure'!O80)</f>
        <v>0.38563616305481596</v>
      </c>
      <c r="O80" s="13">
        <f>IF(OR('Government vaccine expenditure'!P80="",'Total vaccine expenditure'!P80=""),"",'Government vaccine expenditure'!P80/'Total vaccine expenditure'!P80)</f>
        <v>0.49876252670645183</v>
      </c>
      <c r="P80" s="13">
        <f>IF(OR('Government vaccine expenditure'!Q80="",'Total vaccine expenditure'!Q80=""),"",'Government vaccine expenditure'!Q80/'Total vaccine expenditure'!Q80)</f>
        <v>0.22019602417313694</v>
      </c>
      <c r="Q80" s="13">
        <f>IF(OR('Government vaccine expenditure'!R80="",'Total vaccine expenditure'!R80=""),"",'Government vaccine expenditure'!R80/'Total vaccine expenditure'!R80)</f>
        <v>0.88631184582807465</v>
      </c>
      <c r="R80" s="13">
        <f>IF(OR('Government vaccine expenditure'!S80="",'Total vaccine expenditure'!S80=""),"",'Government vaccine expenditure'!S80/'Total vaccine expenditure'!S80)</f>
        <v>0.99682033011124971</v>
      </c>
      <c r="S80" s="13">
        <f>IF(OR('Government vaccine expenditure'!T80="",'Total vaccine expenditure'!T80=""),"",'Government vaccine expenditure'!T80/'Total vaccine expenditure'!T80)</f>
        <v>1</v>
      </c>
      <c r="T80" s="13">
        <f>IF(OR('Government vaccine expenditure'!U80="",'Total vaccine expenditure'!U80=""),"",'Government vaccine expenditure'!U80/'Total vaccine expenditure'!U80)</f>
        <v>0.94996360805480795</v>
      </c>
      <c r="U80" s="13">
        <f>IF(OR('Government vaccine expenditure'!V80="",'Total vaccine expenditure'!V80=""),"",'Government vaccine expenditure'!V80/'Total vaccine expenditure'!V80)</f>
        <v>0.99527371515760488</v>
      </c>
      <c r="V80" s="13">
        <f>IF(OR('Government vaccine expenditure'!W80="",'Total vaccine expenditure'!W80=""),"",'Government vaccine expenditure'!W80/'Total vaccine expenditure'!W80)</f>
        <v>0.94561265494440072</v>
      </c>
      <c r="W80" s="13">
        <f>IF(OR('Government vaccine expenditure'!X80="",'Total vaccine expenditure'!X80=""),"",'Government vaccine expenditure'!X80/'Total vaccine expenditure'!X80)</f>
        <v>0.98883846436894396</v>
      </c>
      <c r="X80" s="12"/>
      <c r="Y80" s="6"/>
    </row>
    <row r="81" spans="1:25" x14ac:dyDescent="0.3">
      <c r="A81" s="2" t="s">
        <v>73</v>
      </c>
      <c r="B81" s="10" t="s">
        <v>259</v>
      </c>
      <c r="C81" s="10" t="s">
        <v>420</v>
      </c>
      <c r="D81" s="10" t="s">
        <v>376</v>
      </c>
      <c r="E81" s="13">
        <f>IF(OR('Government vaccine expenditure'!F81="",'Total vaccine expenditure'!F81=""),"",'Government vaccine expenditure'!F81/'Total vaccine expenditure'!F81)</f>
        <v>0.86899999844295572</v>
      </c>
      <c r="F81" s="13">
        <f>IF(OR('Government vaccine expenditure'!G81="",'Total vaccine expenditure'!G81=""),"",'Government vaccine expenditure'!G81/'Total vaccine expenditure'!G81)</f>
        <v>0.92000000766109635</v>
      </c>
      <c r="G81" s="13">
        <f>IF(OR('Government vaccine expenditure'!H81="",'Total vaccine expenditure'!H81=""),"",'Government vaccine expenditure'!H81/'Total vaccine expenditure'!H81)</f>
        <v>1.000000002909716</v>
      </c>
      <c r="H81" s="13">
        <f>IF(OR('Government vaccine expenditure'!I81="",'Total vaccine expenditure'!I81=""),"",'Government vaccine expenditure'!I81/'Total vaccine expenditure'!I81)</f>
        <v>0.99999998995325257</v>
      </c>
      <c r="I81" s="13">
        <f>IF(OR('Government vaccine expenditure'!J81="",'Total vaccine expenditure'!J81=""),"",'Government vaccine expenditure'!J81/'Total vaccine expenditure'!J81)</f>
        <v>1</v>
      </c>
      <c r="J81" s="13">
        <f>IF(OR('Government vaccine expenditure'!K81="",'Total vaccine expenditure'!K81=""),"",'Government vaccine expenditure'!K81/'Total vaccine expenditure'!K81)</f>
        <v>1</v>
      </c>
      <c r="K81" s="13">
        <f>IF(OR('Government vaccine expenditure'!L81="",'Total vaccine expenditure'!L81=""),"",'Government vaccine expenditure'!L81/'Total vaccine expenditure'!L81)</f>
        <v>1</v>
      </c>
      <c r="L81" s="13">
        <f>IF(OR('Government vaccine expenditure'!M81="",'Total vaccine expenditure'!M81=""),"",'Government vaccine expenditure'!M81/'Total vaccine expenditure'!M81)</f>
        <v>0.84755328750839709</v>
      </c>
      <c r="M81" s="13">
        <f>IF(OR('Government vaccine expenditure'!N81="",'Total vaccine expenditure'!N81=""),"",'Government vaccine expenditure'!N81/'Total vaccine expenditure'!N81)</f>
        <v>0.77753617123726826</v>
      </c>
      <c r="N81" s="13">
        <f>IF(OR('Government vaccine expenditure'!O81="",'Total vaccine expenditure'!O81=""),"",'Government vaccine expenditure'!O81/'Total vaccine expenditure'!O81)</f>
        <v>0.8317806262955415</v>
      </c>
      <c r="O81" s="13">
        <f>IF(OR('Government vaccine expenditure'!P81="",'Total vaccine expenditure'!P81=""),"",'Government vaccine expenditure'!P81/'Total vaccine expenditure'!P81)</f>
        <v>0.90451163843998605</v>
      </c>
      <c r="P81" s="13">
        <f>IF(OR('Government vaccine expenditure'!Q81="",'Total vaccine expenditure'!Q81=""),"",'Government vaccine expenditure'!Q81/'Total vaccine expenditure'!Q81)</f>
        <v>0.90000000525611534</v>
      </c>
      <c r="Q81" s="13">
        <f>IF(OR('Government vaccine expenditure'!R81="",'Total vaccine expenditure'!R81=""),"",'Government vaccine expenditure'!R81/'Total vaccine expenditure'!R81)</f>
        <v>0.95937896548391455</v>
      </c>
      <c r="R81" s="13">
        <f>IF(OR('Government vaccine expenditure'!S81="",'Total vaccine expenditure'!S81=""),"",'Government vaccine expenditure'!S81/'Total vaccine expenditure'!S81)</f>
        <v>0.99797044714521121</v>
      </c>
      <c r="S81" s="13">
        <f>IF(OR('Government vaccine expenditure'!T81="",'Total vaccine expenditure'!T81=""),"",'Government vaccine expenditure'!T81/'Total vaccine expenditure'!T81)</f>
        <v>0.99308568584677326</v>
      </c>
      <c r="T81" s="13">
        <f>IF(OR('Government vaccine expenditure'!U81="",'Total vaccine expenditure'!U81=""),"",'Government vaccine expenditure'!U81/'Total vaccine expenditure'!U81)</f>
        <v>0.99469743079893669</v>
      </c>
      <c r="U81" s="13">
        <f>IF(OR('Government vaccine expenditure'!V81="",'Total vaccine expenditure'!V81=""),"",'Government vaccine expenditure'!V81/'Total vaccine expenditure'!V81)</f>
        <v>1</v>
      </c>
      <c r="V81" s="13">
        <f>IF(OR('Government vaccine expenditure'!W81="",'Total vaccine expenditure'!W81=""),"",'Government vaccine expenditure'!W81/'Total vaccine expenditure'!W81)</f>
        <v>0.95209482089689068</v>
      </c>
      <c r="W81" s="13">
        <f>IF(OR('Government vaccine expenditure'!X81="",'Total vaccine expenditure'!X81=""),"",'Government vaccine expenditure'!X81/'Total vaccine expenditure'!X81)</f>
        <v>0.89651872600445048</v>
      </c>
      <c r="X81" s="12"/>
      <c r="Y81" s="6"/>
    </row>
    <row r="82" spans="1:25" x14ac:dyDescent="0.3">
      <c r="A82" s="2" t="s">
        <v>74</v>
      </c>
      <c r="B82" s="10" t="s">
        <v>260</v>
      </c>
      <c r="C82" s="10" t="s">
        <v>416</v>
      </c>
      <c r="D82" s="10" t="s">
        <v>374</v>
      </c>
      <c r="E82" s="13">
        <f>IF(OR('Government vaccine expenditure'!F82="",'Total vaccine expenditure'!F82=""),"",'Government vaccine expenditure'!F82/'Total vaccine expenditure'!F82)</f>
        <v>1</v>
      </c>
      <c r="F82" s="13">
        <f>IF(OR('Government vaccine expenditure'!G82="",'Total vaccine expenditure'!G82=""),"",'Government vaccine expenditure'!G82/'Total vaccine expenditure'!G82)</f>
        <v>1</v>
      </c>
      <c r="G82" s="13">
        <f>IF(OR('Government vaccine expenditure'!H82="",'Total vaccine expenditure'!H82=""),"",'Government vaccine expenditure'!H82/'Total vaccine expenditure'!H82)</f>
        <v>1</v>
      </c>
      <c r="H82" s="13">
        <f>IF(OR('Government vaccine expenditure'!I82="",'Total vaccine expenditure'!I82=""),"",'Government vaccine expenditure'!I82/'Total vaccine expenditure'!I82)</f>
        <v>1</v>
      </c>
      <c r="I82" s="13">
        <f>IF(OR('Government vaccine expenditure'!J82="",'Total vaccine expenditure'!J82=""),"",'Government vaccine expenditure'!J82/'Total vaccine expenditure'!J82)</f>
        <v>1</v>
      </c>
      <c r="J82" s="13">
        <f>IF(OR('Government vaccine expenditure'!K82="",'Total vaccine expenditure'!K82=""),"",'Government vaccine expenditure'!K82/'Total vaccine expenditure'!K82)</f>
        <v>1</v>
      </c>
      <c r="K82" s="13">
        <f>IF(OR('Government vaccine expenditure'!L82="",'Total vaccine expenditure'!L82=""),"",'Government vaccine expenditure'!L82/'Total vaccine expenditure'!L82)</f>
        <v>1</v>
      </c>
      <c r="L82" s="13">
        <f>IF(OR('Government vaccine expenditure'!M82="",'Total vaccine expenditure'!M82=""),"",'Government vaccine expenditure'!M82/'Total vaccine expenditure'!M82)</f>
        <v>1</v>
      </c>
      <c r="M82" s="13">
        <f>IF(OR('Government vaccine expenditure'!N82="",'Total vaccine expenditure'!N82=""),"",'Government vaccine expenditure'!N82/'Total vaccine expenditure'!N82)</f>
        <v>1</v>
      </c>
      <c r="N82" s="13">
        <f>IF(OR('Government vaccine expenditure'!O82="",'Total vaccine expenditure'!O82=""),"",'Government vaccine expenditure'!O82/'Total vaccine expenditure'!O82)</f>
        <v>1</v>
      </c>
      <c r="O82" s="13">
        <f>IF(OR('Government vaccine expenditure'!P82="",'Total vaccine expenditure'!P82=""),"",'Government vaccine expenditure'!P82/'Total vaccine expenditure'!P82)</f>
        <v>1</v>
      </c>
      <c r="P82" s="13">
        <f>IF(OR('Government vaccine expenditure'!Q82="",'Total vaccine expenditure'!Q82=""),"",'Government vaccine expenditure'!Q82/'Total vaccine expenditure'!Q82)</f>
        <v>1</v>
      </c>
      <c r="Q82" s="13">
        <f>IF(OR('Government vaccine expenditure'!R82="",'Total vaccine expenditure'!R82=""),"",'Government vaccine expenditure'!R82/'Total vaccine expenditure'!R82)</f>
        <v>1</v>
      </c>
      <c r="R82" s="13">
        <f>IF(OR('Government vaccine expenditure'!S82="",'Total vaccine expenditure'!S82=""),"",'Government vaccine expenditure'!S82/'Total vaccine expenditure'!S82)</f>
        <v>1</v>
      </c>
      <c r="S82" s="13">
        <f>IF(OR('Government vaccine expenditure'!T82="",'Total vaccine expenditure'!T82=""),"",'Government vaccine expenditure'!T82/'Total vaccine expenditure'!T82)</f>
        <v>1</v>
      </c>
      <c r="T82" s="13">
        <f>IF(OR('Government vaccine expenditure'!U82="",'Total vaccine expenditure'!U82=""),"",'Government vaccine expenditure'!U82/'Total vaccine expenditure'!U82)</f>
        <v>1</v>
      </c>
      <c r="U82" s="13">
        <f>IF(OR('Government vaccine expenditure'!V82="",'Total vaccine expenditure'!V82=""),"",'Government vaccine expenditure'!V82/'Total vaccine expenditure'!V82)</f>
        <v>1</v>
      </c>
      <c r="V82" s="13">
        <f>IF(OR('Government vaccine expenditure'!W82="",'Total vaccine expenditure'!W82=""),"",'Government vaccine expenditure'!W82/'Total vaccine expenditure'!W82)</f>
        <v>1</v>
      </c>
      <c r="W82" s="13" t="str">
        <f>IF(OR('Government vaccine expenditure'!X82="",'Total vaccine expenditure'!X82=""),"",'Government vaccine expenditure'!X82/'Total vaccine expenditure'!X82)</f>
        <v/>
      </c>
      <c r="X82" s="12"/>
      <c r="Y82" s="6"/>
    </row>
    <row r="83" spans="1:25" x14ac:dyDescent="0.3">
      <c r="A83" s="2" t="s">
        <v>75</v>
      </c>
      <c r="B83" s="10" t="s">
        <v>261</v>
      </c>
      <c r="C83" s="10" t="s">
        <v>416</v>
      </c>
      <c r="D83" s="10" t="s">
        <v>374</v>
      </c>
      <c r="E83" s="13">
        <f>IF(OR('Government vaccine expenditure'!F83="",'Total vaccine expenditure'!F83=""),"",'Government vaccine expenditure'!F83/'Total vaccine expenditure'!F83)</f>
        <v>1</v>
      </c>
      <c r="F83" s="13">
        <f>IF(OR('Government vaccine expenditure'!G83="",'Total vaccine expenditure'!G83=""),"",'Government vaccine expenditure'!G83/'Total vaccine expenditure'!G83)</f>
        <v>1</v>
      </c>
      <c r="G83" s="13">
        <f>IF(OR('Government vaccine expenditure'!H83="",'Total vaccine expenditure'!H83=""),"",'Government vaccine expenditure'!H83/'Total vaccine expenditure'!H83)</f>
        <v>1</v>
      </c>
      <c r="H83" s="13" t="str">
        <f>IF(OR('Government vaccine expenditure'!I83="",'Total vaccine expenditure'!I83=""),"",'Government vaccine expenditure'!I83/'Total vaccine expenditure'!I83)</f>
        <v/>
      </c>
      <c r="I83" s="13" t="str">
        <f>IF(OR('Government vaccine expenditure'!J83="",'Total vaccine expenditure'!J83=""),"",'Government vaccine expenditure'!J83/'Total vaccine expenditure'!J83)</f>
        <v/>
      </c>
      <c r="J83" s="13" t="str">
        <f>IF(OR('Government vaccine expenditure'!K83="",'Total vaccine expenditure'!K83=""),"",'Government vaccine expenditure'!K83/'Total vaccine expenditure'!K83)</f>
        <v/>
      </c>
      <c r="K83" s="13" t="str">
        <f>IF(OR('Government vaccine expenditure'!L83="",'Total vaccine expenditure'!L83=""),"",'Government vaccine expenditure'!L83/'Total vaccine expenditure'!L83)</f>
        <v/>
      </c>
      <c r="L83" s="13">
        <f>IF(OR('Government vaccine expenditure'!M83="",'Total vaccine expenditure'!M83=""),"",'Government vaccine expenditure'!M83/'Total vaccine expenditure'!M83)</f>
        <v>1</v>
      </c>
      <c r="M83" s="13">
        <f>IF(OR('Government vaccine expenditure'!N83="",'Total vaccine expenditure'!N83=""),"",'Government vaccine expenditure'!N83/'Total vaccine expenditure'!N83)</f>
        <v>0.92727272727272725</v>
      </c>
      <c r="N83" s="13" t="str">
        <f>IF(OR('Government vaccine expenditure'!O83="",'Total vaccine expenditure'!O83=""),"",'Government vaccine expenditure'!O83/'Total vaccine expenditure'!O83)</f>
        <v/>
      </c>
      <c r="O83" s="13" t="str">
        <f>IF(OR('Government vaccine expenditure'!P83="",'Total vaccine expenditure'!P83=""),"",'Government vaccine expenditure'!P83/'Total vaccine expenditure'!P83)</f>
        <v/>
      </c>
      <c r="P83" s="13" t="str">
        <f>IF(OR('Government vaccine expenditure'!Q83="",'Total vaccine expenditure'!Q83=""),"",'Government vaccine expenditure'!Q83/'Total vaccine expenditure'!Q83)</f>
        <v/>
      </c>
      <c r="Q83" s="13" t="str">
        <f>IF(OR('Government vaccine expenditure'!R83="",'Total vaccine expenditure'!R83=""),"",'Government vaccine expenditure'!R83/'Total vaccine expenditure'!R83)</f>
        <v/>
      </c>
      <c r="R83" s="13" t="str">
        <f>IF(OR('Government vaccine expenditure'!S83="",'Total vaccine expenditure'!S83=""),"",'Government vaccine expenditure'!S83/'Total vaccine expenditure'!S83)</f>
        <v/>
      </c>
      <c r="S83" s="13" t="str">
        <f>IF(OR('Government vaccine expenditure'!T83="",'Total vaccine expenditure'!T83=""),"",'Government vaccine expenditure'!T83/'Total vaccine expenditure'!T83)</f>
        <v/>
      </c>
      <c r="T83" s="13" t="str">
        <f>IF(OR('Government vaccine expenditure'!U83="",'Total vaccine expenditure'!U83=""),"",'Government vaccine expenditure'!U83/'Total vaccine expenditure'!U83)</f>
        <v/>
      </c>
      <c r="U83" s="13" t="str">
        <f>IF(OR('Government vaccine expenditure'!V83="",'Total vaccine expenditure'!V83=""),"",'Government vaccine expenditure'!V83/'Total vaccine expenditure'!V83)</f>
        <v/>
      </c>
      <c r="V83" s="13" t="str">
        <f>IF(OR('Government vaccine expenditure'!W83="",'Total vaccine expenditure'!W83=""),"",'Government vaccine expenditure'!W83/'Total vaccine expenditure'!W83)</f>
        <v/>
      </c>
      <c r="W83" s="13" t="str">
        <f>IF(OR('Government vaccine expenditure'!X83="",'Total vaccine expenditure'!X83=""),"",'Government vaccine expenditure'!X83/'Total vaccine expenditure'!X83)</f>
        <v/>
      </c>
      <c r="X83" s="12"/>
      <c r="Y83" s="6"/>
    </row>
    <row r="84" spans="1:25" x14ac:dyDescent="0.3">
      <c r="A84" s="2" t="s">
        <v>76</v>
      </c>
      <c r="B84" s="10" t="s">
        <v>262</v>
      </c>
      <c r="C84" s="10" t="s">
        <v>417</v>
      </c>
      <c r="D84" s="10" t="s">
        <v>374</v>
      </c>
      <c r="E84" s="13">
        <f>IF(OR('Government vaccine expenditure'!F84="",'Total vaccine expenditure'!F84=""),"",'Government vaccine expenditure'!F84/'Total vaccine expenditure'!F84)</f>
        <v>0.9999999920360001</v>
      </c>
      <c r="F84" s="13">
        <f>IF(OR('Government vaccine expenditure'!G84="",'Total vaccine expenditure'!G84=""),"",'Government vaccine expenditure'!G84/'Total vaccine expenditure'!G84)</f>
        <v>1.0000000124179269</v>
      </c>
      <c r="G84" s="13">
        <f>IF(OR('Government vaccine expenditure'!H84="",'Total vaccine expenditure'!H84=""),"",'Government vaccine expenditure'!H84/'Total vaccine expenditure'!H84)</f>
        <v>0.9899999934905902</v>
      </c>
      <c r="H84" s="13">
        <f>IF(OR('Government vaccine expenditure'!I84="",'Total vaccine expenditure'!I84=""),"",'Government vaccine expenditure'!I84/'Total vaccine expenditure'!I84)</f>
        <v>0.99999999345501844</v>
      </c>
      <c r="I84" s="13">
        <f>IF(OR('Government vaccine expenditure'!J84="",'Total vaccine expenditure'!J84=""),"",'Government vaccine expenditure'!J84/'Total vaccine expenditure'!J84)</f>
        <v>1</v>
      </c>
      <c r="J84" s="13">
        <f>IF(OR('Government vaccine expenditure'!K84="",'Total vaccine expenditure'!K84=""),"",'Government vaccine expenditure'!K84/'Total vaccine expenditure'!K84)</f>
        <v>1</v>
      </c>
      <c r="K84" s="13">
        <f>IF(OR('Government vaccine expenditure'!L84="",'Total vaccine expenditure'!L84=""),"",'Government vaccine expenditure'!L84/'Total vaccine expenditure'!L84)</f>
        <v>1</v>
      </c>
      <c r="L84" s="13">
        <f>IF(OR('Government vaccine expenditure'!M84="",'Total vaccine expenditure'!M84=""),"",'Government vaccine expenditure'!M84/'Total vaccine expenditure'!M84)</f>
        <v>1</v>
      </c>
      <c r="M84" s="13">
        <f>IF(OR('Government vaccine expenditure'!N84="",'Total vaccine expenditure'!N84=""),"",'Government vaccine expenditure'!N84/'Total vaccine expenditure'!N84)</f>
        <v>1</v>
      </c>
      <c r="N84" s="13">
        <f>IF(OR('Government vaccine expenditure'!O84="",'Total vaccine expenditure'!O84=""),"",'Government vaccine expenditure'!O84/'Total vaccine expenditure'!O84)</f>
        <v>1</v>
      </c>
      <c r="O84" s="13">
        <f>IF(OR('Government vaccine expenditure'!P84="",'Total vaccine expenditure'!P84=""),"",'Government vaccine expenditure'!P84/'Total vaccine expenditure'!P84)</f>
        <v>1</v>
      </c>
      <c r="P84" s="13">
        <f>IF(OR('Government vaccine expenditure'!Q84="",'Total vaccine expenditure'!Q84=""),"",'Government vaccine expenditure'!Q84/'Total vaccine expenditure'!Q84)</f>
        <v>1</v>
      </c>
      <c r="Q84" s="13">
        <f>IF(OR('Government vaccine expenditure'!R84="",'Total vaccine expenditure'!R84=""),"",'Government vaccine expenditure'!R84/'Total vaccine expenditure'!R84)</f>
        <v>1</v>
      </c>
      <c r="R84" s="13">
        <f>IF(OR('Government vaccine expenditure'!S84="",'Total vaccine expenditure'!S84=""),"",'Government vaccine expenditure'!S84/'Total vaccine expenditure'!S84)</f>
        <v>1</v>
      </c>
      <c r="S84" s="13" t="str">
        <f>IF(OR('Government vaccine expenditure'!T84="",'Total vaccine expenditure'!T84=""),"",'Government vaccine expenditure'!T84/'Total vaccine expenditure'!T84)</f>
        <v/>
      </c>
      <c r="T84" s="13">
        <f>IF(OR('Government vaccine expenditure'!U84="",'Total vaccine expenditure'!U84=""),"",'Government vaccine expenditure'!U84/'Total vaccine expenditure'!U84)</f>
        <v>0.67647058567540697</v>
      </c>
      <c r="U84" s="13" t="str">
        <f>IF(OR('Government vaccine expenditure'!V84="",'Total vaccine expenditure'!V84=""),"",'Government vaccine expenditure'!V84/'Total vaccine expenditure'!V84)</f>
        <v/>
      </c>
      <c r="V84" s="13" t="str">
        <f>IF(OR('Government vaccine expenditure'!W84="",'Total vaccine expenditure'!W84=""),"",'Government vaccine expenditure'!W84/'Total vaccine expenditure'!W84)</f>
        <v/>
      </c>
      <c r="W84" s="13" t="str">
        <f>IF(OR('Government vaccine expenditure'!X84="",'Total vaccine expenditure'!X84=""),"",'Government vaccine expenditure'!X84/'Total vaccine expenditure'!X84)</f>
        <v/>
      </c>
      <c r="X84" s="12"/>
      <c r="Y84" s="9"/>
    </row>
    <row r="85" spans="1:25" x14ac:dyDescent="0.3">
      <c r="A85" s="2" t="s">
        <v>77</v>
      </c>
      <c r="B85" s="10" t="s">
        <v>263</v>
      </c>
      <c r="C85" s="10" t="s">
        <v>417</v>
      </c>
      <c r="D85" s="10" t="s">
        <v>374</v>
      </c>
      <c r="E85" s="13" t="str">
        <f>IF(OR('Government vaccine expenditure'!F85="",'Total vaccine expenditure'!F85=""),"",'Government vaccine expenditure'!F85/'Total vaccine expenditure'!F85)</f>
        <v/>
      </c>
      <c r="F85" s="13" t="str">
        <f>IF(OR('Government vaccine expenditure'!G85="",'Total vaccine expenditure'!G85=""),"",'Government vaccine expenditure'!G85/'Total vaccine expenditure'!G85)</f>
        <v/>
      </c>
      <c r="G85" s="13" t="str">
        <f>IF(OR('Government vaccine expenditure'!H85="",'Total vaccine expenditure'!H85=""),"",'Government vaccine expenditure'!H85/'Total vaccine expenditure'!H85)</f>
        <v/>
      </c>
      <c r="H85" s="13" t="str">
        <f>IF(OR('Government vaccine expenditure'!I85="",'Total vaccine expenditure'!I85=""),"",'Government vaccine expenditure'!I85/'Total vaccine expenditure'!I85)</f>
        <v/>
      </c>
      <c r="I85" s="13" t="str">
        <f>IF(OR('Government vaccine expenditure'!J85="",'Total vaccine expenditure'!J85=""),"",'Government vaccine expenditure'!J85/'Total vaccine expenditure'!J85)</f>
        <v/>
      </c>
      <c r="J85" s="13" t="str">
        <f>IF(OR('Government vaccine expenditure'!K85="",'Total vaccine expenditure'!K85=""),"",'Government vaccine expenditure'!K85/'Total vaccine expenditure'!K85)</f>
        <v/>
      </c>
      <c r="K85" s="13" t="str">
        <f>IF(OR('Government vaccine expenditure'!L85="",'Total vaccine expenditure'!L85=""),"",'Government vaccine expenditure'!L85/'Total vaccine expenditure'!L85)</f>
        <v/>
      </c>
      <c r="L85" s="13" t="str">
        <f>IF(OR('Government vaccine expenditure'!M85="",'Total vaccine expenditure'!M85=""),"",'Government vaccine expenditure'!M85/'Total vaccine expenditure'!M85)</f>
        <v/>
      </c>
      <c r="M85" s="13" t="str">
        <f>IF(OR('Government vaccine expenditure'!N85="",'Total vaccine expenditure'!N85=""),"",'Government vaccine expenditure'!N85/'Total vaccine expenditure'!N85)</f>
        <v/>
      </c>
      <c r="N85" s="13" t="str">
        <f>IF(OR('Government vaccine expenditure'!O85="",'Total vaccine expenditure'!O85=""),"",'Government vaccine expenditure'!O85/'Total vaccine expenditure'!O85)</f>
        <v/>
      </c>
      <c r="O85" s="13" t="str">
        <f>IF(OR('Government vaccine expenditure'!P85="",'Total vaccine expenditure'!P85=""),"",'Government vaccine expenditure'!P85/'Total vaccine expenditure'!P85)</f>
        <v/>
      </c>
      <c r="P85" s="13" t="str">
        <f>IF(OR('Government vaccine expenditure'!Q85="",'Total vaccine expenditure'!Q85=""),"",'Government vaccine expenditure'!Q85/'Total vaccine expenditure'!Q85)</f>
        <v/>
      </c>
      <c r="Q85" s="13" t="str">
        <f>IF(OR('Government vaccine expenditure'!R85="",'Total vaccine expenditure'!R85=""),"",'Government vaccine expenditure'!R85/'Total vaccine expenditure'!R85)</f>
        <v/>
      </c>
      <c r="R85" s="13" t="str">
        <f>IF(OR('Government vaccine expenditure'!S85="",'Total vaccine expenditure'!S85=""),"",'Government vaccine expenditure'!S85/'Total vaccine expenditure'!S85)</f>
        <v/>
      </c>
      <c r="S85" s="13" t="str">
        <f>IF(OR('Government vaccine expenditure'!T85="",'Total vaccine expenditure'!T85=""),"",'Government vaccine expenditure'!T85/'Total vaccine expenditure'!T85)</f>
        <v/>
      </c>
      <c r="T85" s="13" t="str">
        <f>IF(OR('Government vaccine expenditure'!U85="",'Total vaccine expenditure'!U85=""),"",'Government vaccine expenditure'!U85/'Total vaccine expenditure'!U85)</f>
        <v/>
      </c>
      <c r="U85" s="13" t="str">
        <f>IF(OR('Government vaccine expenditure'!V85="",'Total vaccine expenditure'!V85=""),"",'Government vaccine expenditure'!V85/'Total vaccine expenditure'!V85)</f>
        <v/>
      </c>
      <c r="V85" s="13" t="str">
        <f>IF(OR('Government vaccine expenditure'!W85="",'Total vaccine expenditure'!W85=""),"",'Government vaccine expenditure'!W85/'Total vaccine expenditure'!W85)</f>
        <v/>
      </c>
      <c r="W85" s="13" t="str">
        <f>IF(OR('Government vaccine expenditure'!X85="",'Total vaccine expenditure'!X85=""),"",'Government vaccine expenditure'!X85/'Total vaccine expenditure'!X85)</f>
        <v/>
      </c>
      <c r="X85" s="12"/>
      <c r="Y85" s="9"/>
    </row>
    <row r="86" spans="1:25" x14ac:dyDescent="0.3">
      <c r="A86" s="2" t="s">
        <v>78</v>
      </c>
      <c r="B86" s="10" t="s">
        <v>264</v>
      </c>
      <c r="C86" s="10" t="s">
        <v>417</v>
      </c>
      <c r="D86" s="10" t="s">
        <v>374</v>
      </c>
      <c r="E86" s="13" t="str">
        <f>IF(OR('Government vaccine expenditure'!F86="",'Total vaccine expenditure'!F86=""),"",'Government vaccine expenditure'!F86/'Total vaccine expenditure'!F86)</f>
        <v/>
      </c>
      <c r="F86" s="13" t="str">
        <f>IF(OR('Government vaccine expenditure'!G86="",'Total vaccine expenditure'!G86=""),"",'Government vaccine expenditure'!G86/'Total vaccine expenditure'!G86)</f>
        <v/>
      </c>
      <c r="G86" s="13" t="str">
        <f>IF(OR('Government vaccine expenditure'!H86="",'Total vaccine expenditure'!H86=""),"",'Government vaccine expenditure'!H86/'Total vaccine expenditure'!H86)</f>
        <v/>
      </c>
      <c r="H86" s="13" t="str">
        <f>IF(OR('Government vaccine expenditure'!I86="",'Total vaccine expenditure'!I86=""),"",'Government vaccine expenditure'!I86/'Total vaccine expenditure'!I86)</f>
        <v/>
      </c>
      <c r="I86" s="13" t="str">
        <f>IF(OR('Government vaccine expenditure'!J86="",'Total vaccine expenditure'!J86=""),"",'Government vaccine expenditure'!J86/'Total vaccine expenditure'!J86)</f>
        <v/>
      </c>
      <c r="J86" s="13" t="str">
        <f>IF(OR('Government vaccine expenditure'!K86="",'Total vaccine expenditure'!K86=""),"",'Government vaccine expenditure'!K86/'Total vaccine expenditure'!K86)</f>
        <v/>
      </c>
      <c r="K86" s="13" t="str">
        <f>IF(OR('Government vaccine expenditure'!L86="",'Total vaccine expenditure'!L86=""),"",'Government vaccine expenditure'!L86/'Total vaccine expenditure'!L86)</f>
        <v/>
      </c>
      <c r="L86" s="13" t="str">
        <f>IF(OR('Government vaccine expenditure'!M86="",'Total vaccine expenditure'!M86=""),"",'Government vaccine expenditure'!M86/'Total vaccine expenditure'!M86)</f>
        <v/>
      </c>
      <c r="M86" s="13" t="str">
        <f>IF(OR('Government vaccine expenditure'!N86="",'Total vaccine expenditure'!N86=""),"",'Government vaccine expenditure'!N86/'Total vaccine expenditure'!N86)</f>
        <v/>
      </c>
      <c r="N86" s="13" t="str">
        <f>IF(OR('Government vaccine expenditure'!O86="",'Total vaccine expenditure'!O86=""),"",'Government vaccine expenditure'!O86/'Total vaccine expenditure'!O86)</f>
        <v/>
      </c>
      <c r="O86" s="13" t="str">
        <f>IF(OR('Government vaccine expenditure'!P86="",'Total vaccine expenditure'!P86=""),"",'Government vaccine expenditure'!P86/'Total vaccine expenditure'!P86)</f>
        <v/>
      </c>
      <c r="P86" s="13" t="str">
        <f>IF(OR('Government vaccine expenditure'!Q86="",'Total vaccine expenditure'!Q86=""),"",'Government vaccine expenditure'!Q86/'Total vaccine expenditure'!Q86)</f>
        <v/>
      </c>
      <c r="Q86" s="13" t="str">
        <f>IF(OR('Government vaccine expenditure'!R86="",'Total vaccine expenditure'!R86=""),"",'Government vaccine expenditure'!R86/'Total vaccine expenditure'!R86)</f>
        <v/>
      </c>
      <c r="R86" s="13" t="str">
        <f>IF(OR('Government vaccine expenditure'!S86="",'Total vaccine expenditure'!S86=""),"",'Government vaccine expenditure'!S86/'Total vaccine expenditure'!S86)</f>
        <v/>
      </c>
      <c r="S86" s="13" t="str">
        <f>IF(OR('Government vaccine expenditure'!T86="",'Total vaccine expenditure'!T86=""),"",'Government vaccine expenditure'!T86/'Total vaccine expenditure'!T86)</f>
        <v/>
      </c>
      <c r="T86" s="13" t="str">
        <f>IF(OR('Government vaccine expenditure'!U86="",'Total vaccine expenditure'!U86=""),"",'Government vaccine expenditure'!U86/'Total vaccine expenditure'!U86)</f>
        <v/>
      </c>
      <c r="U86" s="13" t="str">
        <f>IF(OR('Government vaccine expenditure'!V86="",'Total vaccine expenditure'!V86=""),"",'Government vaccine expenditure'!V86/'Total vaccine expenditure'!V86)</f>
        <v/>
      </c>
      <c r="V86" s="13" t="str">
        <f>IF(OR('Government vaccine expenditure'!W86="",'Total vaccine expenditure'!W86=""),"",'Government vaccine expenditure'!W86/'Total vaccine expenditure'!W86)</f>
        <v/>
      </c>
      <c r="W86" s="13" t="str">
        <f>IF(OR('Government vaccine expenditure'!X86="",'Total vaccine expenditure'!X86=""),"",'Government vaccine expenditure'!X86/'Total vaccine expenditure'!X86)</f>
        <v/>
      </c>
      <c r="X86" s="12"/>
      <c r="Y86" s="9"/>
    </row>
    <row r="87" spans="1:25" x14ac:dyDescent="0.3">
      <c r="A87" s="2" t="s">
        <v>79</v>
      </c>
      <c r="B87" s="10" t="s">
        <v>265</v>
      </c>
      <c r="C87" s="10" t="s">
        <v>419</v>
      </c>
      <c r="D87" s="10" t="s">
        <v>374</v>
      </c>
      <c r="E87" s="13">
        <f>IF(OR('Government vaccine expenditure'!F87="",'Total vaccine expenditure'!F87=""),"",'Government vaccine expenditure'!F87/'Total vaccine expenditure'!F87)</f>
        <v>1</v>
      </c>
      <c r="F87" s="13">
        <f>IF(OR('Government vaccine expenditure'!G87="",'Total vaccine expenditure'!G87=""),"",'Government vaccine expenditure'!G87/'Total vaccine expenditure'!G87)</f>
        <v>0.99999995388466989</v>
      </c>
      <c r="G87" s="13">
        <f>IF(OR('Government vaccine expenditure'!H87="",'Total vaccine expenditure'!H87=""),"",'Government vaccine expenditure'!H87/'Total vaccine expenditure'!H87)</f>
        <v>1.0000004285235584</v>
      </c>
      <c r="H87" s="13">
        <f>IF(OR('Government vaccine expenditure'!I87="",'Total vaccine expenditure'!I87=""),"",'Government vaccine expenditure'!I87/'Total vaccine expenditure'!I87)</f>
        <v>1</v>
      </c>
      <c r="I87" s="13">
        <f>IF(OR('Government vaccine expenditure'!J87="",'Total vaccine expenditure'!J87=""),"",'Government vaccine expenditure'!J87/'Total vaccine expenditure'!J87)</f>
        <v>1</v>
      </c>
      <c r="J87" s="13">
        <f>IF(OR('Government vaccine expenditure'!K87="",'Total vaccine expenditure'!K87=""),"",'Government vaccine expenditure'!K87/'Total vaccine expenditure'!K87)</f>
        <v>1</v>
      </c>
      <c r="K87" s="13">
        <f>IF(OR('Government vaccine expenditure'!L87="",'Total vaccine expenditure'!L87=""),"",'Government vaccine expenditure'!L87/'Total vaccine expenditure'!L87)</f>
        <v>1</v>
      </c>
      <c r="L87" s="13">
        <f>IF(OR('Government vaccine expenditure'!M87="",'Total vaccine expenditure'!M87=""),"",'Government vaccine expenditure'!M87/'Total vaccine expenditure'!M87)</f>
        <v>1</v>
      </c>
      <c r="M87" s="13">
        <f>IF(OR('Government vaccine expenditure'!N87="",'Total vaccine expenditure'!N87=""),"",'Government vaccine expenditure'!N87/'Total vaccine expenditure'!N87)</f>
        <v>1</v>
      </c>
      <c r="N87" s="13">
        <f>IF(OR('Government vaccine expenditure'!O87="",'Total vaccine expenditure'!O87=""),"",'Government vaccine expenditure'!O87/'Total vaccine expenditure'!O87)</f>
        <v>1</v>
      </c>
      <c r="O87" s="13">
        <f>IF(OR('Government vaccine expenditure'!P87="",'Total vaccine expenditure'!P87=""),"",'Government vaccine expenditure'!P87/'Total vaccine expenditure'!P87)</f>
        <v>1</v>
      </c>
      <c r="P87" s="13">
        <f>IF(OR('Government vaccine expenditure'!Q87="",'Total vaccine expenditure'!Q87=""),"",'Government vaccine expenditure'!Q87/'Total vaccine expenditure'!Q87)</f>
        <v>1</v>
      </c>
      <c r="Q87" s="13">
        <f>IF(OR('Government vaccine expenditure'!R87="",'Total vaccine expenditure'!R87=""),"",'Government vaccine expenditure'!R87/'Total vaccine expenditure'!R87)</f>
        <v>1</v>
      </c>
      <c r="R87" s="13">
        <f>IF(OR('Government vaccine expenditure'!S87="",'Total vaccine expenditure'!S87=""),"",'Government vaccine expenditure'!S87/'Total vaccine expenditure'!S87)</f>
        <v>1</v>
      </c>
      <c r="S87" s="13">
        <f>IF(OR('Government vaccine expenditure'!T87="",'Total vaccine expenditure'!T87=""),"",'Government vaccine expenditure'!T87/'Total vaccine expenditure'!T87)</f>
        <v>1</v>
      </c>
      <c r="T87" s="13">
        <f>IF(OR('Government vaccine expenditure'!U87="",'Total vaccine expenditure'!U87=""),"",'Government vaccine expenditure'!U87/'Total vaccine expenditure'!U87)</f>
        <v>1</v>
      </c>
      <c r="U87" s="13">
        <f>IF(OR('Government vaccine expenditure'!V87="",'Total vaccine expenditure'!V87=""),"",'Government vaccine expenditure'!V87/'Total vaccine expenditure'!V87)</f>
        <v>0.99999978712033255</v>
      </c>
      <c r="V87" s="13">
        <f>IF(OR('Government vaccine expenditure'!W87="",'Total vaccine expenditure'!W87=""),"",'Government vaccine expenditure'!W87/'Total vaccine expenditure'!W87)</f>
        <v>1.0000002627123217</v>
      </c>
      <c r="W87" s="13">
        <f>IF(OR('Government vaccine expenditure'!X87="",'Total vaccine expenditure'!X87=""),"",'Government vaccine expenditure'!X87/'Total vaccine expenditure'!X87)</f>
        <v>1</v>
      </c>
      <c r="X87" s="12"/>
      <c r="Y87" s="6"/>
    </row>
    <row r="88" spans="1:25" x14ac:dyDescent="0.3">
      <c r="A88" s="2" t="s">
        <v>80</v>
      </c>
      <c r="B88" s="10" t="s">
        <v>266</v>
      </c>
      <c r="C88" s="10" t="s">
        <v>420</v>
      </c>
      <c r="D88" s="10" t="s">
        <v>374</v>
      </c>
      <c r="E88" s="13" t="str">
        <f>IF(OR('Government vaccine expenditure'!F88="",'Total vaccine expenditure'!F88=""),"",'Government vaccine expenditure'!F88/'Total vaccine expenditure'!F88)</f>
        <v/>
      </c>
      <c r="F88" s="13" t="str">
        <f>IF(OR('Government vaccine expenditure'!G88="",'Total vaccine expenditure'!G88=""),"",'Government vaccine expenditure'!G88/'Total vaccine expenditure'!G88)</f>
        <v/>
      </c>
      <c r="G88" s="13" t="str">
        <f>IF(OR('Government vaccine expenditure'!H88="",'Total vaccine expenditure'!H88=""),"",'Government vaccine expenditure'!H88/'Total vaccine expenditure'!H88)</f>
        <v/>
      </c>
      <c r="H88" s="13" t="str">
        <f>IF(OR('Government vaccine expenditure'!I88="",'Total vaccine expenditure'!I88=""),"",'Government vaccine expenditure'!I88/'Total vaccine expenditure'!I88)</f>
        <v/>
      </c>
      <c r="I88" s="13" t="str">
        <f>IF(OR('Government vaccine expenditure'!J88="",'Total vaccine expenditure'!J88=""),"",'Government vaccine expenditure'!J88/'Total vaccine expenditure'!J88)</f>
        <v/>
      </c>
      <c r="J88" s="13" t="str">
        <f>IF(OR('Government vaccine expenditure'!K88="",'Total vaccine expenditure'!K88=""),"",'Government vaccine expenditure'!K88/'Total vaccine expenditure'!K88)</f>
        <v/>
      </c>
      <c r="K88" s="13" t="str">
        <f>IF(OR('Government vaccine expenditure'!L88="",'Total vaccine expenditure'!L88=""),"",'Government vaccine expenditure'!L88/'Total vaccine expenditure'!L88)</f>
        <v/>
      </c>
      <c r="L88" s="13" t="str">
        <f>IF(OR('Government vaccine expenditure'!M88="",'Total vaccine expenditure'!M88=""),"",'Government vaccine expenditure'!M88/'Total vaccine expenditure'!M88)</f>
        <v/>
      </c>
      <c r="M88" s="13" t="str">
        <f>IF(OR('Government vaccine expenditure'!N88="",'Total vaccine expenditure'!N88=""),"",'Government vaccine expenditure'!N88/'Total vaccine expenditure'!N88)</f>
        <v/>
      </c>
      <c r="N88" s="13" t="str">
        <f>IF(OR('Government vaccine expenditure'!O88="",'Total vaccine expenditure'!O88=""),"",'Government vaccine expenditure'!O88/'Total vaccine expenditure'!O88)</f>
        <v/>
      </c>
      <c r="O88" s="13" t="str">
        <f>IF(OR('Government vaccine expenditure'!P88="",'Total vaccine expenditure'!P88=""),"",'Government vaccine expenditure'!P88/'Total vaccine expenditure'!P88)</f>
        <v/>
      </c>
      <c r="P88" s="13" t="str">
        <f>IF(OR('Government vaccine expenditure'!Q88="",'Total vaccine expenditure'!Q88=""),"",'Government vaccine expenditure'!Q88/'Total vaccine expenditure'!Q88)</f>
        <v/>
      </c>
      <c r="Q88" s="13" t="str">
        <f>IF(OR('Government vaccine expenditure'!R88="",'Total vaccine expenditure'!R88=""),"",'Government vaccine expenditure'!R88/'Total vaccine expenditure'!R88)</f>
        <v/>
      </c>
      <c r="R88" s="13" t="str">
        <f>IF(OR('Government vaccine expenditure'!S88="",'Total vaccine expenditure'!S88=""),"",'Government vaccine expenditure'!S88/'Total vaccine expenditure'!S88)</f>
        <v/>
      </c>
      <c r="S88" s="13" t="str">
        <f>IF(OR('Government vaccine expenditure'!T88="",'Total vaccine expenditure'!T88=""),"",'Government vaccine expenditure'!T88/'Total vaccine expenditure'!T88)</f>
        <v/>
      </c>
      <c r="T88" s="13" t="str">
        <f>IF(OR('Government vaccine expenditure'!U88="",'Total vaccine expenditure'!U88=""),"",'Government vaccine expenditure'!U88/'Total vaccine expenditure'!U88)</f>
        <v/>
      </c>
      <c r="U88" s="13" t="str">
        <f>IF(OR('Government vaccine expenditure'!V88="",'Total vaccine expenditure'!V88=""),"",'Government vaccine expenditure'!V88/'Total vaccine expenditure'!V88)</f>
        <v/>
      </c>
      <c r="V88" s="13" t="str">
        <f>IF(OR('Government vaccine expenditure'!W88="",'Total vaccine expenditure'!W88=""),"",'Government vaccine expenditure'!W88/'Total vaccine expenditure'!W88)</f>
        <v/>
      </c>
      <c r="W88" s="13" t="str">
        <f>IF(OR('Government vaccine expenditure'!X88="",'Total vaccine expenditure'!X88=""),"",'Government vaccine expenditure'!X88/'Total vaccine expenditure'!X88)</f>
        <v/>
      </c>
      <c r="X88" s="12"/>
      <c r="Y88" s="9"/>
    </row>
    <row r="89" spans="1:25" x14ac:dyDescent="0.3">
      <c r="A89" s="2" t="s">
        <v>81</v>
      </c>
      <c r="B89" s="10" t="s">
        <v>267</v>
      </c>
      <c r="C89" s="10" t="s">
        <v>416</v>
      </c>
      <c r="D89" s="10" t="s">
        <v>386</v>
      </c>
      <c r="E89" s="13">
        <f>IF(OR('Government vaccine expenditure'!F89="",'Total vaccine expenditure'!F89=""),"",'Government vaccine expenditure'!F89/'Total vaccine expenditure'!F89)</f>
        <v>1</v>
      </c>
      <c r="F89" s="13">
        <f>IF(OR('Government vaccine expenditure'!G89="",'Total vaccine expenditure'!G89=""),"",'Government vaccine expenditure'!G89/'Total vaccine expenditure'!G89)</f>
        <v>1</v>
      </c>
      <c r="G89" s="13">
        <f>IF(OR('Government vaccine expenditure'!H89="",'Total vaccine expenditure'!H89=""),"",'Government vaccine expenditure'!H89/'Total vaccine expenditure'!H89)</f>
        <v>1</v>
      </c>
      <c r="H89" s="13">
        <f>IF(OR('Government vaccine expenditure'!I89="",'Total vaccine expenditure'!I89=""),"",'Government vaccine expenditure'!I89/'Total vaccine expenditure'!I89)</f>
        <v>1</v>
      </c>
      <c r="I89" s="13">
        <f>IF(OR('Government vaccine expenditure'!J89="",'Total vaccine expenditure'!J89=""),"",'Government vaccine expenditure'!J89/'Total vaccine expenditure'!J89)</f>
        <v>1</v>
      </c>
      <c r="J89" s="13">
        <f>IF(OR('Government vaccine expenditure'!K89="",'Total vaccine expenditure'!K89=""),"",'Government vaccine expenditure'!K89/'Total vaccine expenditure'!K89)</f>
        <v>1</v>
      </c>
      <c r="K89" s="13">
        <f>IF(OR('Government vaccine expenditure'!L89="",'Total vaccine expenditure'!L89=""),"",'Government vaccine expenditure'!L89/'Total vaccine expenditure'!L89)</f>
        <v>1</v>
      </c>
      <c r="L89" s="13">
        <f>IF(OR('Government vaccine expenditure'!M89="",'Total vaccine expenditure'!M89=""),"",'Government vaccine expenditure'!M89/'Total vaccine expenditure'!M89)</f>
        <v>1</v>
      </c>
      <c r="M89" s="13">
        <f>IF(OR('Government vaccine expenditure'!N89="",'Total vaccine expenditure'!N89=""),"",'Government vaccine expenditure'!N89/'Total vaccine expenditure'!N89)</f>
        <v>1</v>
      </c>
      <c r="N89" s="13">
        <f>IF(OR('Government vaccine expenditure'!O89="",'Total vaccine expenditure'!O89=""),"",'Government vaccine expenditure'!O89/'Total vaccine expenditure'!O89)</f>
        <v>0.79999999290000001</v>
      </c>
      <c r="O89" s="13">
        <f>IF(OR('Government vaccine expenditure'!P89="",'Total vaccine expenditure'!P89=""),"",'Government vaccine expenditure'!P89/'Total vaccine expenditure'!P89)</f>
        <v>1</v>
      </c>
      <c r="P89" s="13">
        <f>IF(OR('Government vaccine expenditure'!Q89="",'Total vaccine expenditure'!Q89=""),"",'Government vaccine expenditure'!Q89/'Total vaccine expenditure'!Q89)</f>
        <v>1</v>
      </c>
      <c r="Q89" s="13">
        <f>IF(OR('Government vaccine expenditure'!R89="",'Total vaccine expenditure'!R89=""),"",'Government vaccine expenditure'!R89/'Total vaccine expenditure'!R89)</f>
        <v>1</v>
      </c>
      <c r="R89" s="13">
        <f>IF(OR('Government vaccine expenditure'!S89="",'Total vaccine expenditure'!S89=""),"",'Government vaccine expenditure'!S89/'Total vaccine expenditure'!S89)</f>
        <v>1</v>
      </c>
      <c r="S89" s="13">
        <f>IF(OR('Government vaccine expenditure'!T89="",'Total vaccine expenditure'!T89=""),"",'Government vaccine expenditure'!T89/'Total vaccine expenditure'!T89)</f>
        <v>1</v>
      </c>
      <c r="T89" s="13">
        <f>IF(OR('Government vaccine expenditure'!U89="",'Total vaccine expenditure'!U89=""),"",'Government vaccine expenditure'!U89/'Total vaccine expenditure'!U89)</f>
        <v>0.91161556233377405</v>
      </c>
      <c r="U89" s="13">
        <f>IF(OR('Government vaccine expenditure'!V89="",'Total vaccine expenditure'!V89=""),"",'Government vaccine expenditure'!V89/'Total vaccine expenditure'!V89)</f>
        <v>0.8064516129113527</v>
      </c>
      <c r="V89" s="13" t="str">
        <f>IF(OR('Government vaccine expenditure'!W89="",'Total vaccine expenditure'!W89=""),"",'Government vaccine expenditure'!W89/'Total vaccine expenditure'!W89)</f>
        <v/>
      </c>
      <c r="W89" s="13" t="str">
        <f>IF(OR('Government vaccine expenditure'!X89="",'Total vaccine expenditure'!X89=""),"",'Government vaccine expenditure'!X89/'Total vaccine expenditure'!X89)</f>
        <v/>
      </c>
      <c r="X89" s="12"/>
      <c r="Y89" s="6"/>
    </row>
    <row r="90" spans="1:25" x14ac:dyDescent="0.3">
      <c r="A90" s="2" t="s">
        <v>82</v>
      </c>
      <c r="B90" s="10" t="s">
        <v>268</v>
      </c>
      <c r="C90" s="10" t="s">
        <v>417</v>
      </c>
      <c r="D90" s="10" t="s">
        <v>374</v>
      </c>
      <c r="E90" s="13">
        <f>IF(OR('Government vaccine expenditure'!F90="",'Total vaccine expenditure'!F90=""),"",'Government vaccine expenditure'!F90/'Total vaccine expenditure'!F90)</f>
        <v>1.0000000277640482</v>
      </c>
      <c r="F90" s="13">
        <f>IF(OR('Government vaccine expenditure'!G90="",'Total vaccine expenditure'!G90=""),"",'Government vaccine expenditure'!G90/'Total vaccine expenditure'!G90)</f>
        <v>0.99999996724031948</v>
      </c>
      <c r="G90" s="13">
        <f>IF(OR('Government vaccine expenditure'!H90="",'Total vaccine expenditure'!H90=""),"",'Government vaccine expenditure'!H90/'Total vaccine expenditure'!H90)</f>
        <v>1.0000000124575035</v>
      </c>
      <c r="H90" s="13">
        <f>IF(OR('Government vaccine expenditure'!I90="",'Total vaccine expenditure'!I90=""),"",'Government vaccine expenditure'!I90/'Total vaccine expenditure'!I90)</f>
        <v>1.0000000106917455</v>
      </c>
      <c r="I90" s="13">
        <f>IF(OR('Government vaccine expenditure'!J90="",'Total vaccine expenditure'!J90=""),"",'Government vaccine expenditure'!J90/'Total vaccine expenditure'!J90)</f>
        <v>1</v>
      </c>
      <c r="J90" s="13">
        <f>IF(OR('Government vaccine expenditure'!K90="",'Total vaccine expenditure'!K90=""),"",'Government vaccine expenditure'!K90/'Total vaccine expenditure'!K90)</f>
        <v>1</v>
      </c>
      <c r="K90" s="13">
        <f>IF(OR('Government vaccine expenditure'!L90="",'Total vaccine expenditure'!L90=""),"",'Government vaccine expenditure'!L90/'Total vaccine expenditure'!L90)</f>
        <v>1</v>
      </c>
      <c r="L90" s="13">
        <f>IF(OR('Government vaccine expenditure'!M90="",'Total vaccine expenditure'!M90=""),"",'Government vaccine expenditure'!M90/'Total vaccine expenditure'!M90)</f>
        <v>1</v>
      </c>
      <c r="M90" s="13">
        <f>IF(OR('Government vaccine expenditure'!N90="",'Total vaccine expenditure'!N90=""),"",'Government vaccine expenditure'!N90/'Total vaccine expenditure'!N90)</f>
        <v>1</v>
      </c>
      <c r="N90" s="13">
        <f>IF(OR('Government vaccine expenditure'!O90="",'Total vaccine expenditure'!O90=""),"",'Government vaccine expenditure'!O90/'Total vaccine expenditure'!O90)</f>
        <v>1</v>
      </c>
      <c r="O90" s="13">
        <f>IF(OR('Government vaccine expenditure'!P90="",'Total vaccine expenditure'!P90=""),"",'Government vaccine expenditure'!P90/'Total vaccine expenditure'!P90)</f>
        <v>1</v>
      </c>
      <c r="P90" s="13">
        <f>IF(OR('Government vaccine expenditure'!Q90="",'Total vaccine expenditure'!Q90=""),"",'Government vaccine expenditure'!Q90/'Total vaccine expenditure'!Q90)</f>
        <v>1</v>
      </c>
      <c r="Q90" s="13">
        <f>IF(OR('Government vaccine expenditure'!R90="",'Total vaccine expenditure'!R90=""),"",'Government vaccine expenditure'!R90/'Total vaccine expenditure'!R90)</f>
        <v>1</v>
      </c>
      <c r="R90" s="13">
        <f>IF(OR('Government vaccine expenditure'!S90="",'Total vaccine expenditure'!S90=""),"",'Government vaccine expenditure'!S90/'Total vaccine expenditure'!S90)</f>
        <v>1</v>
      </c>
      <c r="S90" s="13">
        <f>IF(OR('Government vaccine expenditure'!T90="",'Total vaccine expenditure'!T90=""),"",'Government vaccine expenditure'!T90/'Total vaccine expenditure'!T90)</f>
        <v>1</v>
      </c>
      <c r="T90" s="13">
        <f>IF(OR('Government vaccine expenditure'!U90="",'Total vaccine expenditure'!U90=""),"",'Government vaccine expenditure'!U90/'Total vaccine expenditure'!U90)</f>
        <v>1</v>
      </c>
      <c r="U90" s="13">
        <f>IF(OR('Government vaccine expenditure'!V90="",'Total vaccine expenditure'!V90=""),"",'Government vaccine expenditure'!V90/'Total vaccine expenditure'!V90)</f>
        <v>1</v>
      </c>
      <c r="V90" s="13">
        <f>IF(OR('Government vaccine expenditure'!W90="",'Total vaccine expenditure'!W90=""),"",'Government vaccine expenditure'!W90/'Total vaccine expenditure'!W90)</f>
        <v>1</v>
      </c>
      <c r="W90" s="13">
        <f>IF(OR('Government vaccine expenditure'!X90="",'Total vaccine expenditure'!X90=""),"",'Government vaccine expenditure'!X90/'Total vaccine expenditure'!X90)</f>
        <v>0.88409726046429282</v>
      </c>
      <c r="X90" s="12"/>
      <c r="Y90" s="6"/>
    </row>
    <row r="91" spans="1:25" x14ac:dyDescent="0.3">
      <c r="A91" s="2" t="s">
        <v>83</v>
      </c>
      <c r="B91" s="10" t="s">
        <v>269</v>
      </c>
      <c r="C91" s="10" t="s">
        <v>418</v>
      </c>
      <c r="D91" s="10" t="s">
        <v>379</v>
      </c>
      <c r="E91" s="13">
        <f>IF(OR('Government vaccine expenditure'!F91="",'Total vaccine expenditure'!F91=""),"",'Government vaccine expenditure'!F91/'Total vaccine expenditure'!F91)</f>
        <v>0.79999990251145925</v>
      </c>
      <c r="F91" s="13">
        <f>IF(OR('Government vaccine expenditure'!G91="",'Total vaccine expenditure'!G91=""),"",'Government vaccine expenditure'!G91/'Total vaccine expenditure'!G91)</f>
        <v>0.89999990286221776</v>
      </c>
      <c r="G91" s="13">
        <f>IF(OR('Government vaccine expenditure'!H91="",'Total vaccine expenditure'!H91=""),"",'Government vaccine expenditure'!H91/'Total vaccine expenditure'!H91)</f>
        <v>1</v>
      </c>
      <c r="H91" s="13">
        <f>IF(OR('Government vaccine expenditure'!I91="",'Total vaccine expenditure'!I91=""),"",'Government vaccine expenditure'!I91/'Total vaccine expenditure'!I91)</f>
        <v>0.74140606408102883</v>
      </c>
      <c r="I91" s="13">
        <f>IF(OR('Government vaccine expenditure'!J91="",'Total vaccine expenditure'!J91=""),"",'Government vaccine expenditure'!J91/'Total vaccine expenditure'!J91)</f>
        <v>0.48281212288383962</v>
      </c>
      <c r="J91" s="13">
        <f>IF(OR('Government vaccine expenditure'!K91="",'Total vaccine expenditure'!K91=""),"",'Government vaccine expenditure'!K91/'Total vaccine expenditure'!K91)</f>
        <v>0.57322913880290927</v>
      </c>
      <c r="K91" s="13">
        <f>IF(OR('Government vaccine expenditure'!L91="",'Total vaccine expenditure'!L91=""),"",'Government vaccine expenditure'!L91/'Total vaccine expenditure'!L91)</f>
        <v>0.2467066525329332</v>
      </c>
      <c r="L91" s="13">
        <f>IF(OR('Government vaccine expenditure'!M91="",'Total vaccine expenditure'!M91=""),"",'Government vaccine expenditure'!M91/'Total vaccine expenditure'!M91)</f>
        <v>0.15425596026592769</v>
      </c>
      <c r="M91" s="13">
        <f>IF(OR('Government vaccine expenditure'!N91="",'Total vaccine expenditure'!N91=""),"",'Government vaccine expenditure'!N91/'Total vaccine expenditure'!N91)</f>
        <v>0.15000774380568599</v>
      </c>
      <c r="N91" s="13">
        <f>IF(OR('Government vaccine expenditure'!O91="",'Total vaccine expenditure'!O91=""),"",'Government vaccine expenditure'!O91/'Total vaccine expenditure'!O91)</f>
        <v>9.620065370082756E-2</v>
      </c>
      <c r="O91" s="13">
        <f>IF(OR('Government vaccine expenditure'!P91="",'Total vaccine expenditure'!P91=""),"",'Government vaccine expenditure'!P91/'Total vaccine expenditure'!P91)</f>
        <v>0.2309327036599764</v>
      </c>
      <c r="P91" s="13">
        <f>IF(OR('Government vaccine expenditure'!Q91="",'Total vaccine expenditure'!Q91=""),"",'Government vaccine expenditure'!Q91/'Total vaccine expenditure'!Q91)</f>
        <v>0.2309327036599764</v>
      </c>
      <c r="Q91" s="13">
        <f>IF(OR('Government vaccine expenditure'!R91="",'Total vaccine expenditure'!R91=""),"",'Government vaccine expenditure'!R91/'Total vaccine expenditure'!R91)</f>
        <v>0.35528949769274504</v>
      </c>
      <c r="R91" s="13">
        <f>IF(OR('Government vaccine expenditure'!S91="",'Total vaccine expenditure'!S91=""),"",'Government vaccine expenditure'!S91/'Total vaccine expenditure'!S91)</f>
        <v>0.2473001020156893</v>
      </c>
      <c r="S91" s="13">
        <f>IF(OR('Government vaccine expenditure'!T91="",'Total vaccine expenditure'!T91=""),"",'Government vaccine expenditure'!T91/'Total vaccine expenditure'!T91)</f>
        <v>0.32887180423519807</v>
      </c>
      <c r="T91" s="13">
        <f>IF(OR('Government vaccine expenditure'!U91="",'Total vaccine expenditure'!U91=""),"",'Government vaccine expenditure'!U91/'Total vaccine expenditure'!U91)</f>
        <v>0.33646387727880706</v>
      </c>
      <c r="U91" s="13">
        <f>IF(OR('Government vaccine expenditure'!V91="",'Total vaccine expenditure'!V91=""),"",'Government vaccine expenditure'!V91/'Total vaccine expenditure'!V91)</f>
        <v>0.50000002788461617</v>
      </c>
      <c r="V91" s="13">
        <f>IF(OR('Government vaccine expenditure'!W91="",'Total vaccine expenditure'!W91=""),"",'Government vaccine expenditure'!W91/'Total vaccine expenditure'!W91)</f>
        <v>0.50000001346153855</v>
      </c>
      <c r="W91" s="13">
        <f>IF(OR('Government vaccine expenditure'!X91="",'Total vaccine expenditure'!X91=""),"",'Government vaccine expenditure'!X91/'Total vaccine expenditure'!X91)</f>
        <v>0.5714285714285714</v>
      </c>
      <c r="X91" s="12"/>
      <c r="Y91" s="6"/>
    </row>
    <row r="92" spans="1:25" x14ac:dyDescent="0.3">
      <c r="A92" s="2" t="s">
        <v>84</v>
      </c>
      <c r="B92" s="10" t="s">
        <v>270</v>
      </c>
      <c r="C92" s="10" t="s">
        <v>420</v>
      </c>
      <c r="D92" s="10" t="s">
        <v>381</v>
      </c>
      <c r="E92" s="13" t="str">
        <f>IF(OR('Government vaccine expenditure'!F92="",'Total vaccine expenditure'!F92=""),"",'Government vaccine expenditure'!F92/'Total vaccine expenditure'!F92)</f>
        <v/>
      </c>
      <c r="F92" s="13">
        <f>IF(OR('Government vaccine expenditure'!G92="",'Total vaccine expenditure'!G92=""),"",'Government vaccine expenditure'!G92/'Total vaccine expenditure'!G92)</f>
        <v>1</v>
      </c>
      <c r="G92" s="13">
        <f>IF(OR('Government vaccine expenditure'!H92="",'Total vaccine expenditure'!H92=""),"",'Government vaccine expenditure'!H92/'Total vaccine expenditure'!H92)</f>
        <v>1</v>
      </c>
      <c r="H92" s="13" t="str">
        <f>IF(OR('Government vaccine expenditure'!I92="",'Total vaccine expenditure'!I92=""),"",'Government vaccine expenditure'!I92/'Total vaccine expenditure'!I92)</f>
        <v/>
      </c>
      <c r="I92" s="13" t="str">
        <f>IF(OR('Government vaccine expenditure'!J92="",'Total vaccine expenditure'!J92=""),"",'Government vaccine expenditure'!J92/'Total vaccine expenditure'!J92)</f>
        <v/>
      </c>
      <c r="J92" s="13">
        <f>IF(OR('Government vaccine expenditure'!K92="",'Total vaccine expenditure'!K92=""),"",'Government vaccine expenditure'!K92/'Total vaccine expenditure'!K92)</f>
        <v>0.67033894180065878</v>
      </c>
      <c r="K92" s="13" t="str">
        <f>IF(OR('Government vaccine expenditure'!L92="",'Total vaccine expenditure'!L92=""),"",'Government vaccine expenditure'!L92/'Total vaccine expenditure'!L92)</f>
        <v/>
      </c>
      <c r="L92" s="13" t="str">
        <f>IF(OR('Government vaccine expenditure'!M92="",'Total vaccine expenditure'!M92=""),"",'Government vaccine expenditure'!M92/'Total vaccine expenditure'!M92)</f>
        <v/>
      </c>
      <c r="M92" s="13" t="str">
        <f>IF(OR('Government vaccine expenditure'!N92="",'Total vaccine expenditure'!N92=""),"",'Government vaccine expenditure'!N92/'Total vaccine expenditure'!N92)</f>
        <v/>
      </c>
      <c r="N92" s="13" t="str">
        <f>IF(OR('Government vaccine expenditure'!O92="",'Total vaccine expenditure'!O92=""),"",'Government vaccine expenditure'!O92/'Total vaccine expenditure'!O92)</f>
        <v/>
      </c>
      <c r="O92" s="13" t="str">
        <f>IF(OR('Government vaccine expenditure'!P92="",'Total vaccine expenditure'!P92=""),"",'Government vaccine expenditure'!P92/'Total vaccine expenditure'!P92)</f>
        <v/>
      </c>
      <c r="P92" s="13">
        <f>IF(OR('Government vaccine expenditure'!Q92="",'Total vaccine expenditure'!Q92=""),"",'Government vaccine expenditure'!Q92/'Total vaccine expenditure'!Q92)</f>
        <v>0.89503106880857874</v>
      </c>
      <c r="Q92" s="13">
        <f>IF(OR('Government vaccine expenditure'!R92="",'Total vaccine expenditure'!R92=""),"",'Government vaccine expenditure'!R92/'Total vaccine expenditure'!R92)</f>
        <v>0.55179437373962192</v>
      </c>
      <c r="R92" s="13">
        <f>IF(OR('Government vaccine expenditure'!S92="",'Total vaccine expenditure'!S92=""),"",'Government vaccine expenditure'!S92/'Total vaccine expenditure'!S92)</f>
        <v>0.55179437373962192</v>
      </c>
      <c r="S92" s="13" t="str">
        <f>IF(OR('Government vaccine expenditure'!T92="",'Total vaccine expenditure'!T92=""),"",'Government vaccine expenditure'!T92/'Total vaccine expenditure'!T92)</f>
        <v/>
      </c>
      <c r="T92" s="13">
        <f>IF(OR('Government vaccine expenditure'!U92="",'Total vaccine expenditure'!U92=""),"",'Government vaccine expenditure'!U92/'Total vaccine expenditure'!U92)</f>
        <v>1</v>
      </c>
      <c r="U92" s="13" t="str">
        <f>IF(OR('Government vaccine expenditure'!V92="",'Total vaccine expenditure'!V92=""),"",'Government vaccine expenditure'!V92/'Total vaccine expenditure'!V92)</f>
        <v/>
      </c>
      <c r="V92" s="13" t="str">
        <f>IF(OR('Government vaccine expenditure'!W92="",'Total vaccine expenditure'!W92=""),"",'Government vaccine expenditure'!W92/'Total vaccine expenditure'!W92)</f>
        <v/>
      </c>
      <c r="W92" s="13" t="str">
        <f>IF(OR('Government vaccine expenditure'!X92="",'Total vaccine expenditure'!X92=""),"",'Government vaccine expenditure'!X92/'Total vaccine expenditure'!X92)</f>
        <v/>
      </c>
      <c r="X92" s="12"/>
      <c r="Y92" s="6"/>
    </row>
    <row r="93" spans="1:25" x14ac:dyDescent="0.3">
      <c r="A93" s="2" t="s">
        <v>85</v>
      </c>
      <c r="B93" s="10" t="s">
        <v>271</v>
      </c>
      <c r="C93" s="10" t="s">
        <v>416</v>
      </c>
      <c r="D93" s="10" t="s">
        <v>374</v>
      </c>
      <c r="E93" s="13" t="str">
        <f>IF(OR('Government vaccine expenditure'!F93="",'Total vaccine expenditure'!F93=""),"",'Government vaccine expenditure'!F93/'Total vaccine expenditure'!F93)</f>
        <v/>
      </c>
      <c r="F93" s="13" t="str">
        <f>IF(OR('Government vaccine expenditure'!G93="",'Total vaccine expenditure'!G93=""),"",'Government vaccine expenditure'!G93/'Total vaccine expenditure'!G93)</f>
        <v/>
      </c>
      <c r="G93" s="13" t="str">
        <f>IF(OR('Government vaccine expenditure'!H93="",'Total vaccine expenditure'!H93=""),"",'Government vaccine expenditure'!H93/'Total vaccine expenditure'!H93)</f>
        <v/>
      </c>
      <c r="H93" s="13" t="str">
        <f>IF(OR('Government vaccine expenditure'!I93="",'Total vaccine expenditure'!I93=""),"",'Government vaccine expenditure'!I93/'Total vaccine expenditure'!I93)</f>
        <v/>
      </c>
      <c r="I93" s="13" t="str">
        <f>IF(OR('Government vaccine expenditure'!J93="",'Total vaccine expenditure'!J93=""),"",'Government vaccine expenditure'!J93/'Total vaccine expenditure'!J93)</f>
        <v/>
      </c>
      <c r="J93" s="13" t="str">
        <f>IF(OR('Government vaccine expenditure'!K93="",'Total vaccine expenditure'!K93=""),"",'Government vaccine expenditure'!K93/'Total vaccine expenditure'!K93)</f>
        <v/>
      </c>
      <c r="K93" s="13" t="str">
        <f>IF(OR('Government vaccine expenditure'!L93="",'Total vaccine expenditure'!L93=""),"",'Government vaccine expenditure'!L93/'Total vaccine expenditure'!L93)</f>
        <v/>
      </c>
      <c r="L93" s="13" t="str">
        <f>IF(OR('Government vaccine expenditure'!M93="",'Total vaccine expenditure'!M93=""),"",'Government vaccine expenditure'!M93/'Total vaccine expenditure'!M93)</f>
        <v/>
      </c>
      <c r="M93" s="13" t="str">
        <f>IF(OR('Government vaccine expenditure'!N93="",'Total vaccine expenditure'!N93=""),"",'Government vaccine expenditure'!N93/'Total vaccine expenditure'!N93)</f>
        <v/>
      </c>
      <c r="N93" s="13" t="str">
        <f>IF(OR('Government vaccine expenditure'!O93="",'Total vaccine expenditure'!O93=""),"",'Government vaccine expenditure'!O93/'Total vaccine expenditure'!O93)</f>
        <v/>
      </c>
      <c r="O93" s="13" t="str">
        <f>IF(OR('Government vaccine expenditure'!P93="",'Total vaccine expenditure'!P93=""),"",'Government vaccine expenditure'!P93/'Total vaccine expenditure'!P93)</f>
        <v/>
      </c>
      <c r="P93" s="13" t="str">
        <f>IF(OR('Government vaccine expenditure'!Q93="",'Total vaccine expenditure'!Q93=""),"",'Government vaccine expenditure'!Q93/'Total vaccine expenditure'!Q93)</f>
        <v/>
      </c>
      <c r="Q93" s="13" t="str">
        <f>IF(OR('Government vaccine expenditure'!R93="",'Total vaccine expenditure'!R93=""),"",'Government vaccine expenditure'!R93/'Total vaccine expenditure'!R93)</f>
        <v/>
      </c>
      <c r="R93" s="13" t="str">
        <f>IF(OR('Government vaccine expenditure'!S93="",'Total vaccine expenditure'!S93=""),"",'Government vaccine expenditure'!S93/'Total vaccine expenditure'!S93)</f>
        <v/>
      </c>
      <c r="S93" s="13" t="str">
        <f>IF(OR('Government vaccine expenditure'!T93="",'Total vaccine expenditure'!T93=""),"",'Government vaccine expenditure'!T93/'Total vaccine expenditure'!T93)</f>
        <v/>
      </c>
      <c r="T93" s="13" t="str">
        <f>IF(OR('Government vaccine expenditure'!U93="",'Total vaccine expenditure'!U93=""),"",'Government vaccine expenditure'!U93/'Total vaccine expenditure'!U93)</f>
        <v/>
      </c>
      <c r="U93" s="13" t="str">
        <f>IF(OR('Government vaccine expenditure'!V93="",'Total vaccine expenditure'!V93=""),"",'Government vaccine expenditure'!V93/'Total vaccine expenditure'!V93)</f>
        <v/>
      </c>
      <c r="V93" s="13" t="str">
        <f>IF(OR('Government vaccine expenditure'!W93="",'Total vaccine expenditure'!W93=""),"",'Government vaccine expenditure'!W93/'Total vaccine expenditure'!W93)</f>
        <v/>
      </c>
      <c r="W93" s="13" t="str">
        <f>IF(OR('Government vaccine expenditure'!X93="",'Total vaccine expenditure'!X93=""),"",'Government vaccine expenditure'!X93/'Total vaccine expenditure'!X93)</f>
        <v/>
      </c>
      <c r="X93" s="12"/>
      <c r="Y93" s="9"/>
    </row>
    <row r="94" spans="1:25" x14ac:dyDescent="0.3">
      <c r="A94" s="2" t="s">
        <v>86</v>
      </c>
      <c r="B94" s="10" t="s">
        <v>272</v>
      </c>
      <c r="C94" s="10" t="s">
        <v>417</v>
      </c>
      <c r="D94" s="10" t="s">
        <v>379</v>
      </c>
      <c r="E94" s="13">
        <f>IF(OR('Government vaccine expenditure'!F94="",'Total vaccine expenditure'!F94=""),"",'Government vaccine expenditure'!F94/'Total vaccine expenditure'!F94)</f>
        <v>0.4</v>
      </c>
      <c r="F94" s="13">
        <f>IF(OR('Government vaccine expenditure'!G94="",'Total vaccine expenditure'!G94=""),"",'Government vaccine expenditure'!G94/'Total vaccine expenditure'!G94)</f>
        <v>0.5</v>
      </c>
      <c r="G94" s="13">
        <f>IF(OR('Government vaccine expenditure'!H94="",'Total vaccine expenditure'!H94=""),"",'Government vaccine expenditure'!H94/'Total vaccine expenditure'!H94)</f>
        <v>0.59999937495165256</v>
      </c>
      <c r="H94" s="13">
        <f>IF(OR('Government vaccine expenditure'!I94="",'Total vaccine expenditure'!I94=""),"",'Government vaccine expenditure'!I94/'Total vaccine expenditure'!I94)</f>
        <v>0.63900059867002079</v>
      </c>
      <c r="I94" s="13">
        <f>IF(OR('Government vaccine expenditure'!J94="",'Total vaccine expenditure'!J94=""),"",'Government vaccine expenditure'!J94/'Total vaccine expenditure'!J94)</f>
        <v>0.68813142221026469</v>
      </c>
      <c r="J94" s="13">
        <f>IF(OR('Government vaccine expenditure'!K94="",'Total vaccine expenditure'!K94=""),"",'Government vaccine expenditure'!K94/'Total vaccine expenditure'!K94)</f>
        <v>0.61987873485246325</v>
      </c>
      <c r="K94" s="13">
        <f>IF(OR('Government vaccine expenditure'!L94="",'Total vaccine expenditure'!L94=""),"",'Government vaccine expenditure'!L94/'Total vaccine expenditure'!L94)</f>
        <v>0.36927108727450025</v>
      </c>
      <c r="L94" s="13">
        <f>IF(OR('Government vaccine expenditure'!M94="",'Total vaccine expenditure'!M94=""),"",'Government vaccine expenditure'!M94/'Total vaccine expenditure'!M94)</f>
        <v>8.5907393335491064E-2</v>
      </c>
      <c r="M94" s="13">
        <f>IF(OR('Government vaccine expenditure'!N94="",'Total vaccine expenditure'!N94=""),"",'Government vaccine expenditure'!N94/'Total vaccine expenditure'!N94)</f>
        <v>0.14006523424890696</v>
      </c>
      <c r="N94" s="13">
        <f>IF(OR('Government vaccine expenditure'!O94="",'Total vaccine expenditure'!O94=""),"",'Government vaccine expenditure'!O94/'Total vaccine expenditure'!O94)</f>
        <v>0.23236034424257379</v>
      </c>
      <c r="O94" s="13">
        <f>IF(OR('Government vaccine expenditure'!P94="",'Total vaccine expenditure'!P94=""),"",'Government vaccine expenditure'!P94/'Total vaccine expenditure'!P94)</f>
        <v>0.35759364974168184</v>
      </c>
      <c r="P94" s="13">
        <f>IF(OR('Government vaccine expenditure'!Q94="",'Total vaccine expenditure'!Q94=""),"",'Government vaccine expenditure'!Q94/'Total vaccine expenditure'!Q94)</f>
        <v>0.30946846786737636</v>
      </c>
      <c r="Q94" s="13">
        <f>IF(OR('Government vaccine expenditure'!R94="",'Total vaccine expenditure'!R94=""),"",'Government vaccine expenditure'!R94/'Total vaccine expenditure'!R94)</f>
        <v>0.4311866463106957</v>
      </c>
      <c r="R94" s="13">
        <f>IF(OR('Government vaccine expenditure'!S94="",'Total vaccine expenditure'!S94=""),"",'Government vaccine expenditure'!S94/'Total vaccine expenditure'!S94)</f>
        <v>0.86642329767269843</v>
      </c>
      <c r="S94" s="13">
        <f>IF(OR('Government vaccine expenditure'!T94="",'Total vaccine expenditure'!T94=""),"",'Government vaccine expenditure'!T94/'Total vaccine expenditure'!T94)</f>
        <v>0.51494923081168387</v>
      </c>
      <c r="T94" s="13">
        <f>IF(OR('Government vaccine expenditure'!U94="",'Total vaccine expenditure'!U94=""),"",'Government vaccine expenditure'!U94/'Total vaccine expenditure'!U94)</f>
        <v>0.33291021696587891</v>
      </c>
      <c r="U94" s="13">
        <f>IF(OR('Government vaccine expenditure'!V94="",'Total vaccine expenditure'!V94=""),"",'Government vaccine expenditure'!V94/'Total vaccine expenditure'!V94)</f>
        <v>0.93167553994322316</v>
      </c>
      <c r="V94" s="13">
        <f>IF(OR('Government vaccine expenditure'!W94="",'Total vaccine expenditure'!W94=""),"",'Government vaccine expenditure'!W94/'Total vaccine expenditure'!W94)</f>
        <v>0.934179055996604</v>
      </c>
      <c r="W94" s="13">
        <f>IF(OR('Government vaccine expenditure'!X94="",'Total vaccine expenditure'!X94=""),"",'Government vaccine expenditure'!X94/'Total vaccine expenditure'!X94)</f>
        <v>0.89262504352710603</v>
      </c>
      <c r="X94" s="12"/>
      <c r="Y94" s="6"/>
    </row>
    <row r="95" spans="1:25" x14ac:dyDescent="0.3">
      <c r="A95" s="2" t="s">
        <v>404</v>
      </c>
      <c r="B95" s="10" t="s">
        <v>273</v>
      </c>
      <c r="C95" s="10" t="s">
        <v>420</v>
      </c>
      <c r="D95" s="10" t="s">
        <v>379</v>
      </c>
      <c r="E95" s="13">
        <f>IF(OR('Government vaccine expenditure'!F95="",'Total vaccine expenditure'!F95=""),"",'Government vaccine expenditure'!F95/'Total vaccine expenditure'!F95)</f>
        <v>0</v>
      </c>
      <c r="F95" s="13">
        <f>IF(OR('Government vaccine expenditure'!G95="",'Total vaccine expenditure'!G95=""),"",'Government vaccine expenditure'!G95/'Total vaccine expenditure'!G95)</f>
        <v>0.12999995517242924</v>
      </c>
      <c r="G95" s="13">
        <f>IF(OR('Government vaccine expenditure'!H95="",'Total vaccine expenditure'!H95=""),"",'Government vaccine expenditure'!H95/'Total vaccine expenditure'!H95)</f>
        <v>9.0000009000000894E-2</v>
      </c>
      <c r="H95" s="13">
        <f>IF(OR('Government vaccine expenditure'!I95="",'Total vaccine expenditure'!I95=""),"",'Government vaccine expenditure'!I95/'Total vaccine expenditure'!I95)</f>
        <v>7.4499980969438356E-2</v>
      </c>
      <c r="I95" s="13">
        <f>IF(OR('Government vaccine expenditure'!J95="",'Total vaccine expenditure'!J95=""),"",'Government vaccine expenditure'!J95/'Total vaccine expenditure'!J95)</f>
        <v>0.05</v>
      </c>
      <c r="J95" s="13">
        <f>IF(OR('Government vaccine expenditure'!K95="",'Total vaccine expenditure'!K95=""),"",'Government vaccine expenditure'!K95/'Total vaccine expenditure'!K95)</f>
        <v>5.8235921300900856E-2</v>
      </c>
      <c r="K95" s="13">
        <f>IF(OR('Government vaccine expenditure'!L95="",'Total vaccine expenditure'!L95=""),"",'Government vaccine expenditure'!L95/'Total vaccine expenditure'!L95)</f>
        <v>0.1</v>
      </c>
      <c r="L95" s="13">
        <f>IF(OR('Government vaccine expenditure'!M95="",'Total vaccine expenditure'!M95=""),"",'Government vaccine expenditure'!M95/'Total vaccine expenditure'!M95)</f>
        <v>8.1297673463829642E-2</v>
      </c>
      <c r="M95" s="13">
        <f>IF(OR('Government vaccine expenditure'!N95="",'Total vaccine expenditure'!N95=""),"",'Government vaccine expenditure'!N95/'Total vaccine expenditure'!N95)</f>
        <v>0.11955811800847493</v>
      </c>
      <c r="N95" s="13">
        <f>IF(OR('Government vaccine expenditure'!O95="",'Total vaccine expenditure'!O95=""),"",'Government vaccine expenditure'!O95/'Total vaccine expenditure'!O95)</f>
        <v>0.23113877336808347</v>
      </c>
      <c r="O95" s="13">
        <f>IF(OR('Government vaccine expenditure'!P95="",'Total vaccine expenditure'!P95=""),"",'Government vaccine expenditure'!P95/'Total vaccine expenditure'!P95)</f>
        <v>0.23197588480510206</v>
      </c>
      <c r="P95" s="13">
        <f>IF(OR('Government vaccine expenditure'!Q95="",'Total vaccine expenditure'!Q95=""),"",'Government vaccine expenditure'!Q95/'Total vaccine expenditure'!Q95)</f>
        <v>0.23345827442401698</v>
      </c>
      <c r="Q95" s="13">
        <f>IF(OR('Government vaccine expenditure'!R95="",'Total vaccine expenditure'!R95=""),"",'Government vaccine expenditure'!R95/'Total vaccine expenditure'!R95)</f>
        <v>0.47280099542997894</v>
      </c>
      <c r="R95" s="13">
        <f>IF(OR('Government vaccine expenditure'!S95="",'Total vaccine expenditure'!S95=""),"",'Government vaccine expenditure'!S95/'Total vaccine expenditure'!S95)</f>
        <v>0.29098296353534236</v>
      </c>
      <c r="S95" s="13">
        <f>IF(OR('Government vaccine expenditure'!T95="",'Total vaccine expenditure'!T95=""),"",'Government vaccine expenditure'!T95/'Total vaccine expenditure'!T95)</f>
        <v>0.82278481733696751</v>
      </c>
      <c r="T95" s="13">
        <f>IF(OR('Government vaccine expenditure'!U95="",'Total vaccine expenditure'!U95=""),"",'Government vaccine expenditure'!U95/'Total vaccine expenditure'!U95)</f>
        <v>0.37344066812895249</v>
      </c>
      <c r="U95" s="13">
        <f>IF(OR('Government vaccine expenditure'!V95="",'Total vaccine expenditure'!V95=""),"",'Government vaccine expenditure'!V95/'Total vaccine expenditure'!V95)</f>
        <v>0.76427961450073389</v>
      </c>
      <c r="V95" s="13">
        <f>IF(OR('Government vaccine expenditure'!W95="",'Total vaccine expenditure'!W95=""),"",'Government vaccine expenditure'!W95/'Total vaccine expenditure'!W95)</f>
        <v>0.52039456134751283</v>
      </c>
      <c r="W95" s="13">
        <f>IF(OR('Government vaccine expenditure'!X95="",'Total vaccine expenditure'!X95=""),"",'Government vaccine expenditure'!X95/'Total vaccine expenditure'!X95)</f>
        <v>0.37863669851265669</v>
      </c>
      <c r="X95" s="12"/>
      <c r="Y95" s="6"/>
    </row>
    <row r="96" spans="1:25" x14ac:dyDescent="0.3">
      <c r="A96" s="2" t="s">
        <v>87</v>
      </c>
      <c r="B96" s="10" t="s">
        <v>274</v>
      </c>
      <c r="C96" s="10" t="s">
        <v>417</v>
      </c>
      <c r="D96" s="10" t="s">
        <v>374</v>
      </c>
      <c r="E96" s="13" t="str">
        <f>IF(OR('Government vaccine expenditure'!F96="",'Total vaccine expenditure'!F96=""),"",'Government vaccine expenditure'!F96/'Total vaccine expenditure'!F96)</f>
        <v/>
      </c>
      <c r="F96" s="13">
        <f>IF(OR('Government vaccine expenditure'!G96="",'Total vaccine expenditure'!G96=""),"",'Government vaccine expenditure'!G96/'Total vaccine expenditure'!G96)</f>
        <v>0.99999989483734131</v>
      </c>
      <c r="G96" s="13">
        <f>IF(OR('Government vaccine expenditure'!H96="",'Total vaccine expenditure'!H96=""),"",'Government vaccine expenditure'!H96/'Total vaccine expenditure'!H96)</f>
        <v>1.0000000932959894</v>
      </c>
      <c r="H96" s="13">
        <f>IF(OR('Government vaccine expenditure'!I96="",'Total vaccine expenditure'!I96=""),"",'Government vaccine expenditure'!I96/'Total vaccine expenditure'!I96)</f>
        <v>1.0000000840097756</v>
      </c>
      <c r="I96" s="13">
        <f>IF(OR('Government vaccine expenditure'!J96="",'Total vaccine expenditure'!J96=""),"",'Government vaccine expenditure'!J96/'Total vaccine expenditure'!J96)</f>
        <v>1</v>
      </c>
      <c r="J96" s="13">
        <f>IF(OR('Government vaccine expenditure'!K96="",'Total vaccine expenditure'!K96=""),"",'Government vaccine expenditure'!K96/'Total vaccine expenditure'!K96)</f>
        <v>1</v>
      </c>
      <c r="K96" s="13">
        <f>IF(OR('Government vaccine expenditure'!L96="",'Total vaccine expenditure'!L96=""),"",'Government vaccine expenditure'!L96/'Total vaccine expenditure'!L96)</f>
        <v>1</v>
      </c>
      <c r="L96" s="13">
        <f>IF(OR('Government vaccine expenditure'!M96="",'Total vaccine expenditure'!M96=""),"",'Government vaccine expenditure'!M96/'Total vaccine expenditure'!M96)</f>
        <v>1</v>
      </c>
      <c r="M96" s="13">
        <f>IF(OR('Government vaccine expenditure'!N96="",'Total vaccine expenditure'!N96=""),"",'Government vaccine expenditure'!N96/'Total vaccine expenditure'!N96)</f>
        <v>1</v>
      </c>
      <c r="N96" s="13">
        <f>IF(OR('Government vaccine expenditure'!O96="",'Total vaccine expenditure'!O96=""),"",'Government vaccine expenditure'!O96/'Total vaccine expenditure'!O96)</f>
        <v>1</v>
      </c>
      <c r="O96" s="13">
        <f>IF(OR('Government vaccine expenditure'!P96="",'Total vaccine expenditure'!P96=""),"",'Government vaccine expenditure'!P96/'Total vaccine expenditure'!P96)</f>
        <v>1</v>
      </c>
      <c r="P96" s="13">
        <f>IF(OR('Government vaccine expenditure'!Q96="",'Total vaccine expenditure'!Q96=""),"",'Government vaccine expenditure'!Q96/'Total vaccine expenditure'!Q96)</f>
        <v>1</v>
      </c>
      <c r="Q96" s="13">
        <f>IF(OR('Government vaccine expenditure'!R96="",'Total vaccine expenditure'!R96=""),"",'Government vaccine expenditure'!R96/'Total vaccine expenditure'!R96)</f>
        <v>1</v>
      </c>
      <c r="R96" s="13">
        <f>IF(OR('Government vaccine expenditure'!S96="",'Total vaccine expenditure'!S96=""),"",'Government vaccine expenditure'!S96/'Total vaccine expenditure'!S96)</f>
        <v>1</v>
      </c>
      <c r="S96" s="13" t="str">
        <f>IF(OR('Government vaccine expenditure'!T96="",'Total vaccine expenditure'!T96=""),"",'Government vaccine expenditure'!T96/'Total vaccine expenditure'!T96)</f>
        <v/>
      </c>
      <c r="T96" s="13" t="str">
        <f>IF(OR('Government vaccine expenditure'!U96="",'Total vaccine expenditure'!U96=""),"",'Government vaccine expenditure'!U96/'Total vaccine expenditure'!U96)</f>
        <v/>
      </c>
      <c r="U96" s="13" t="str">
        <f>IF(OR('Government vaccine expenditure'!V96="",'Total vaccine expenditure'!V96=""),"",'Government vaccine expenditure'!V96/'Total vaccine expenditure'!V96)</f>
        <v/>
      </c>
      <c r="V96" s="13" t="str">
        <f>IF(OR('Government vaccine expenditure'!W96="",'Total vaccine expenditure'!W96=""),"",'Government vaccine expenditure'!W96/'Total vaccine expenditure'!W96)</f>
        <v/>
      </c>
      <c r="W96" s="13" t="str">
        <f>IF(OR('Government vaccine expenditure'!X96="",'Total vaccine expenditure'!X96=""),"",'Government vaccine expenditure'!X96/'Total vaccine expenditure'!X96)</f>
        <v/>
      </c>
      <c r="X96" s="12"/>
      <c r="Y96" s="9"/>
    </row>
    <row r="97" spans="1:28" x14ac:dyDescent="0.3">
      <c r="A97" s="2" t="s">
        <v>88</v>
      </c>
      <c r="B97" s="10" t="s">
        <v>275</v>
      </c>
      <c r="C97" s="10" t="s">
        <v>416</v>
      </c>
      <c r="D97" s="10" t="s">
        <v>386</v>
      </c>
      <c r="E97" s="13">
        <f>IF(OR('Government vaccine expenditure'!F97="",'Total vaccine expenditure'!F97=""),"",'Government vaccine expenditure'!F97/'Total vaccine expenditure'!F97)</f>
        <v>1.0000001246199999</v>
      </c>
      <c r="F97" s="13">
        <f>IF(OR('Government vaccine expenditure'!G97="",'Total vaccine expenditure'!G97=""),"",'Government vaccine expenditure'!G97/'Total vaccine expenditure'!G97)</f>
        <v>1.0000001246199999</v>
      </c>
      <c r="G97" s="13">
        <f>IF(OR('Government vaccine expenditure'!H97="",'Total vaccine expenditure'!H97=""),"",'Government vaccine expenditure'!H97/'Total vaccine expenditure'!H97)</f>
        <v>0.99999979028999986</v>
      </c>
      <c r="H97" s="13">
        <f>IF(OR('Government vaccine expenditure'!I97="",'Total vaccine expenditure'!I97=""),"",'Government vaccine expenditure'!I97/'Total vaccine expenditure'!I97)</f>
        <v>1.0000001249071429</v>
      </c>
      <c r="I97" s="13">
        <f>IF(OR('Government vaccine expenditure'!J97="",'Total vaccine expenditure'!J97=""),"",'Government vaccine expenditure'!J97/'Total vaccine expenditure'!J97)</f>
        <v>1</v>
      </c>
      <c r="J97" s="13">
        <f>IF(OR('Government vaccine expenditure'!K97="",'Total vaccine expenditure'!K97=""),"",'Government vaccine expenditure'!K97/'Total vaccine expenditure'!K97)</f>
        <v>1</v>
      </c>
      <c r="K97" s="13">
        <f>IF(OR('Government vaccine expenditure'!L97="",'Total vaccine expenditure'!L97=""),"",'Government vaccine expenditure'!L97/'Total vaccine expenditure'!L97)</f>
        <v>1</v>
      </c>
      <c r="L97" s="13">
        <f>IF(OR('Government vaccine expenditure'!M97="",'Total vaccine expenditure'!M97=""),"",'Government vaccine expenditure'!M97/'Total vaccine expenditure'!M97)</f>
        <v>1</v>
      </c>
      <c r="M97" s="13">
        <f>IF(OR('Government vaccine expenditure'!N97="",'Total vaccine expenditure'!N97=""),"",'Government vaccine expenditure'!N97/'Total vaccine expenditure'!N97)</f>
        <v>1</v>
      </c>
      <c r="N97" s="13">
        <f>IF(OR('Government vaccine expenditure'!O97="",'Total vaccine expenditure'!O97=""),"",'Government vaccine expenditure'!O97/'Total vaccine expenditure'!O97)</f>
        <v>0.64705879223183504</v>
      </c>
      <c r="O97" s="13">
        <f>IF(OR('Government vaccine expenditure'!P97="",'Total vaccine expenditure'!P97=""),"",'Government vaccine expenditure'!P97/'Total vaccine expenditure'!P97)</f>
        <v>0.52434782927863899</v>
      </c>
      <c r="P97" s="13">
        <f>IF(OR('Government vaccine expenditure'!Q97="",'Total vaccine expenditure'!Q97=""),"",'Government vaccine expenditure'!Q97/'Total vaccine expenditure'!Q97)</f>
        <v>1</v>
      </c>
      <c r="Q97" s="13">
        <f>IF(OR('Government vaccine expenditure'!R97="",'Total vaccine expenditure'!R97=""),"",'Government vaccine expenditure'!R97/'Total vaccine expenditure'!R97)</f>
        <v>0.2857142857142857</v>
      </c>
      <c r="R97" s="13">
        <f>IF(OR('Government vaccine expenditure'!S97="",'Total vaccine expenditure'!S97=""),"",'Government vaccine expenditure'!S97/'Total vaccine expenditure'!S97)</f>
        <v>0.2857142857142857</v>
      </c>
      <c r="S97" s="13">
        <f>IF(OR('Government vaccine expenditure'!T97="",'Total vaccine expenditure'!T97=""),"",'Government vaccine expenditure'!T97/'Total vaccine expenditure'!T97)</f>
        <v>0.2857142857142857</v>
      </c>
      <c r="T97" s="13">
        <f>IF(OR('Government vaccine expenditure'!U97="",'Total vaccine expenditure'!U97=""),"",'Government vaccine expenditure'!U97/'Total vaccine expenditure'!U97)</f>
        <v>0.2857142857142857</v>
      </c>
      <c r="U97" s="13" t="str">
        <f>IF(OR('Government vaccine expenditure'!V97="",'Total vaccine expenditure'!V97=""),"",'Government vaccine expenditure'!V97/'Total vaccine expenditure'!V97)</f>
        <v/>
      </c>
      <c r="V97" s="13">
        <f>IF(OR('Government vaccine expenditure'!W97="",'Total vaccine expenditure'!W97=""),"",'Government vaccine expenditure'!W97/'Total vaccine expenditure'!W97)</f>
        <v>0.11785714285714285</v>
      </c>
      <c r="W97" s="13" t="str">
        <f>IF(OR('Government vaccine expenditure'!X97="",'Total vaccine expenditure'!X97=""),"",'Government vaccine expenditure'!X97/'Total vaccine expenditure'!X97)</f>
        <v/>
      </c>
      <c r="X97" s="12"/>
      <c r="Y97" s="6"/>
    </row>
    <row r="98" spans="1:28" x14ac:dyDescent="0.3">
      <c r="A98" s="2" t="s">
        <v>89</v>
      </c>
      <c r="B98" s="10" t="s">
        <v>276</v>
      </c>
      <c r="C98" s="10" t="s">
        <v>418</v>
      </c>
      <c r="D98" s="10" t="s">
        <v>379</v>
      </c>
      <c r="E98" s="13" t="str">
        <f>IF(OR('Government vaccine expenditure'!F98="",'Total vaccine expenditure'!F98=""),"",'Government vaccine expenditure'!F98/'Total vaccine expenditure'!F98)</f>
        <v/>
      </c>
      <c r="F98" s="13" t="str">
        <f>IF(OR('Government vaccine expenditure'!G98="",'Total vaccine expenditure'!G98=""),"",'Government vaccine expenditure'!G98/'Total vaccine expenditure'!G98)</f>
        <v/>
      </c>
      <c r="G98" s="13" t="str">
        <f>IF(OR('Government vaccine expenditure'!H98="",'Total vaccine expenditure'!H98=""),"",'Government vaccine expenditure'!H98/'Total vaccine expenditure'!H98)</f>
        <v/>
      </c>
      <c r="H98" s="13" t="str">
        <f>IF(OR('Government vaccine expenditure'!I98="",'Total vaccine expenditure'!I98=""),"",'Government vaccine expenditure'!I98/'Total vaccine expenditure'!I98)</f>
        <v/>
      </c>
      <c r="I98" s="13" t="str">
        <f>IF(OR('Government vaccine expenditure'!J98="",'Total vaccine expenditure'!J98=""),"",'Government vaccine expenditure'!J98/'Total vaccine expenditure'!J98)</f>
        <v/>
      </c>
      <c r="J98" s="13">
        <f>IF(OR('Government vaccine expenditure'!K98="",'Total vaccine expenditure'!K98=""),"",'Government vaccine expenditure'!K98/'Total vaccine expenditure'!K98)</f>
        <v>0.41656587617541302</v>
      </c>
      <c r="K98" s="13">
        <f>IF(OR('Government vaccine expenditure'!L98="",'Total vaccine expenditure'!L98=""),"",'Government vaccine expenditure'!L98/'Total vaccine expenditure'!L98)</f>
        <v>0.72344508160564625</v>
      </c>
      <c r="L98" s="13">
        <f>IF(OR('Government vaccine expenditure'!M98="",'Total vaccine expenditure'!M98=""),"",'Government vaccine expenditure'!M98/'Total vaccine expenditure'!M98)</f>
        <v>0.53765526620263604</v>
      </c>
      <c r="M98" s="13">
        <f>IF(OR('Government vaccine expenditure'!N98="",'Total vaccine expenditure'!N98=""),"",'Government vaccine expenditure'!N98/'Total vaccine expenditure'!N98)</f>
        <v>0.10428899394846562</v>
      </c>
      <c r="N98" s="13">
        <f>IF(OR('Government vaccine expenditure'!O98="",'Total vaccine expenditure'!O98=""),"",'Government vaccine expenditure'!O98/'Total vaccine expenditure'!O98)</f>
        <v>0.30398164540954581</v>
      </c>
      <c r="O98" s="13">
        <f>IF(OR('Government vaccine expenditure'!P98="",'Total vaccine expenditure'!P98=""),"",'Government vaccine expenditure'!P98/'Total vaccine expenditure'!P98)</f>
        <v>0.53711726100455592</v>
      </c>
      <c r="P98" s="13">
        <f>IF(OR('Government vaccine expenditure'!Q98="",'Total vaccine expenditure'!Q98=""),"",'Government vaccine expenditure'!Q98/'Total vaccine expenditure'!Q98)</f>
        <v>0.29406124427969943</v>
      </c>
      <c r="Q98" s="13" t="str">
        <f>IF(OR('Government vaccine expenditure'!R98="",'Total vaccine expenditure'!R98=""),"",'Government vaccine expenditure'!R98/'Total vaccine expenditure'!R98)</f>
        <v/>
      </c>
      <c r="R98" s="13">
        <f>IF(OR('Government vaccine expenditure'!S98="",'Total vaccine expenditure'!S98=""),"",'Government vaccine expenditure'!S98/'Total vaccine expenditure'!S98)</f>
        <v>0.60979169886490481</v>
      </c>
      <c r="S98" s="13" t="str">
        <f>IF(OR('Government vaccine expenditure'!T98="",'Total vaccine expenditure'!T98=""),"",'Government vaccine expenditure'!T98/'Total vaccine expenditure'!T98)</f>
        <v/>
      </c>
      <c r="T98" s="13" t="str">
        <f>IF(OR('Government vaccine expenditure'!U98="",'Total vaccine expenditure'!U98=""),"",'Government vaccine expenditure'!U98/'Total vaccine expenditure'!U98)</f>
        <v/>
      </c>
      <c r="U98" s="13" t="str">
        <f>IF(OR('Government vaccine expenditure'!V98="",'Total vaccine expenditure'!V98=""),"",'Government vaccine expenditure'!V98/'Total vaccine expenditure'!V98)</f>
        <v/>
      </c>
      <c r="V98" s="13" t="str">
        <f>IF(OR('Government vaccine expenditure'!W98="",'Total vaccine expenditure'!W98=""),"",'Government vaccine expenditure'!W98/'Total vaccine expenditure'!W98)</f>
        <v/>
      </c>
      <c r="W98" s="13" t="str">
        <f>IF(OR('Government vaccine expenditure'!X98="",'Total vaccine expenditure'!X98=""),"",'Government vaccine expenditure'!X98/'Total vaccine expenditure'!X98)</f>
        <v/>
      </c>
      <c r="X98" s="12"/>
      <c r="Y98" s="6"/>
    </row>
    <row r="99" spans="1:28" x14ac:dyDescent="0.3">
      <c r="A99" s="2" t="s">
        <v>90</v>
      </c>
      <c r="B99" s="10" t="s">
        <v>277</v>
      </c>
      <c r="C99" s="10" t="s">
        <v>418</v>
      </c>
      <c r="D99" s="10" t="s">
        <v>385</v>
      </c>
      <c r="E99" s="13" t="str">
        <f>IF(OR('Government vaccine expenditure'!F99="",'Total vaccine expenditure'!F99=""),"",'Government vaccine expenditure'!F99/'Total vaccine expenditure'!F99)</f>
        <v/>
      </c>
      <c r="F99" s="13" t="str">
        <f>IF(OR('Government vaccine expenditure'!G99="",'Total vaccine expenditure'!G99=""),"",'Government vaccine expenditure'!G99/'Total vaccine expenditure'!G99)</f>
        <v/>
      </c>
      <c r="G99" s="13" t="str">
        <f>IF(OR('Government vaccine expenditure'!H99="",'Total vaccine expenditure'!H99=""),"",'Government vaccine expenditure'!H99/'Total vaccine expenditure'!H99)</f>
        <v/>
      </c>
      <c r="H99" s="13" t="str">
        <f>IF(OR('Government vaccine expenditure'!I99="",'Total vaccine expenditure'!I99=""),"",'Government vaccine expenditure'!I99/'Total vaccine expenditure'!I99)</f>
        <v/>
      </c>
      <c r="I99" s="13">
        <f>IF(OR('Government vaccine expenditure'!J99="",'Total vaccine expenditure'!J99=""),"",'Government vaccine expenditure'!J99/'Total vaccine expenditure'!J99)</f>
        <v>5.7190277934060986E-2</v>
      </c>
      <c r="J99" s="13">
        <f>IF(OR('Government vaccine expenditure'!K99="",'Total vaccine expenditure'!K99=""),"",'Government vaccine expenditure'!K99/'Total vaccine expenditure'!K99)</f>
        <v>9.7416588419405314E-2</v>
      </c>
      <c r="K99" s="13">
        <f>IF(OR('Government vaccine expenditure'!L99="",'Total vaccine expenditure'!L99=""),"",'Government vaccine expenditure'!L99/'Total vaccine expenditure'!L99)</f>
        <v>8.4116004771513805E-2</v>
      </c>
      <c r="L99" s="13">
        <f>IF(OR('Government vaccine expenditure'!M99="",'Total vaccine expenditure'!M99=""),"",'Government vaccine expenditure'!M99/'Total vaccine expenditure'!M99)</f>
        <v>4.684652082730522E-2</v>
      </c>
      <c r="M99" s="13">
        <f>IF(OR('Government vaccine expenditure'!N99="",'Total vaccine expenditure'!N99=""),"",'Government vaccine expenditure'!N99/'Total vaccine expenditure'!N99)</f>
        <v>5.3704427462296027E-2</v>
      </c>
      <c r="N99" s="13">
        <f>IF(OR('Government vaccine expenditure'!O99="",'Total vaccine expenditure'!O99=""),"",'Government vaccine expenditure'!O99/'Total vaccine expenditure'!O99)</f>
        <v>0</v>
      </c>
      <c r="O99" s="13">
        <f>IF(OR('Government vaccine expenditure'!P99="",'Total vaccine expenditure'!P99=""),"",'Government vaccine expenditure'!P99/'Total vaccine expenditure'!P99)</f>
        <v>6.0952133890868815E-2</v>
      </c>
      <c r="P99" s="13">
        <f>IF(OR('Government vaccine expenditure'!Q99="",'Total vaccine expenditure'!Q99=""),"",'Government vaccine expenditure'!Q99/'Total vaccine expenditure'!Q99)</f>
        <v>7.1064558903660868E-2</v>
      </c>
      <c r="Q99" s="13">
        <f>IF(OR('Government vaccine expenditure'!R99="",'Total vaccine expenditure'!R99=""),"",'Government vaccine expenditure'!R99/'Total vaccine expenditure'!R99)</f>
        <v>8.5922995392186674E-2</v>
      </c>
      <c r="R99" s="13">
        <f>IF(OR('Government vaccine expenditure'!S99="",'Total vaccine expenditure'!S99=""),"",'Government vaccine expenditure'!S99/'Total vaccine expenditure'!S99)</f>
        <v>9.6128576789269157E-2</v>
      </c>
      <c r="S99" s="13">
        <f>IF(OR('Government vaccine expenditure'!T99="",'Total vaccine expenditure'!T99=""),"",'Government vaccine expenditure'!T99/'Total vaccine expenditure'!T99)</f>
        <v>7.5525675815250562E-2</v>
      </c>
      <c r="T99" s="13">
        <f>IF(OR('Government vaccine expenditure'!U99="",'Total vaccine expenditure'!U99=""),"",'Government vaccine expenditure'!U99/'Total vaccine expenditure'!U99)</f>
        <v>0.21367735470941884</v>
      </c>
      <c r="U99" s="13">
        <f>IF(OR('Government vaccine expenditure'!V99="",'Total vaccine expenditure'!V99=""),"",'Government vaccine expenditure'!V99/'Total vaccine expenditure'!V99)</f>
        <v>0.2</v>
      </c>
      <c r="V99" s="13">
        <f>IF(OR('Government vaccine expenditure'!W99="",'Total vaccine expenditure'!W99=""),"",'Government vaccine expenditure'!W99/'Total vaccine expenditure'!W99)</f>
        <v>0.20309723280020309</v>
      </c>
      <c r="W99" s="13">
        <f>IF(OR('Government vaccine expenditure'!X99="",'Total vaccine expenditure'!X99=""),"",'Government vaccine expenditure'!X99/'Total vaccine expenditure'!X99)</f>
        <v>0.12340004179837256</v>
      </c>
      <c r="X99" s="12"/>
      <c r="Y99" s="9"/>
    </row>
    <row r="100" spans="1:28" x14ac:dyDescent="0.3">
      <c r="A100" s="2" t="s">
        <v>91</v>
      </c>
      <c r="B100" s="10" t="s">
        <v>278</v>
      </c>
      <c r="C100" s="10" t="s">
        <v>416</v>
      </c>
      <c r="D100" s="10" t="s">
        <v>374</v>
      </c>
      <c r="E100" s="13" t="str">
        <f>IF(OR('Government vaccine expenditure'!F100="",'Total vaccine expenditure'!F100=""),"",'Government vaccine expenditure'!F100/'Total vaccine expenditure'!F100)</f>
        <v/>
      </c>
      <c r="F100" s="13">
        <f>IF(OR('Government vaccine expenditure'!G100="",'Total vaccine expenditure'!G100=""),"",'Government vaccine expenditure'!G100/'Total vaccine expenditure'!G100)</f>
        <v>1.0000000329328165</v>
      </c>
      <c r="G100" s="13">
        <f>IF(OR('Government vaccine expenditure'!H100="",'Total vaccine expenditure'!H100=""),"",'Government vaccine expenditure'!H100/'Total vaccine expenditure'!H100)</f>
        <v>0.99999998857973327</v>
      </c>
      <c r="H100" s="13">
        <f>IF(OR('Government vaccine expenditure'!I100="",'Total vaccine expenditure'!I100=""),"",'Government vaccine expenditure'!I100/'Total vaccine expenditure'!I100)</f>
        <v>1.0000000150419999</v>
      </c>
      <c r="I100" s="13" t="str">
        <f>IF(OR('Government vaccine expenditure'!J100="",'Total vaccine expenditure'!J100=""),"",'Government vaccine expenditure'!J100/'Total vaccine expenditure'!J100)</f>
        <v/>
      </c>
      <c r="J100" s="13" t="str">
        <f>IF(OR('Government vaccine expenditure'!K100="",'Total vaccine expenditure'!K100=""),"",'Government vaccine expenditure'!K100/'Total vaccine expenditure'!K100)</f>
        <v/>
      </c>
      <c r="K100" s="13" t="str">
        <f>IF(OR('Government vaccine expenditure'!L100="",'Total vaccine expenditure'!L100=""),"",'Government vaccine expenditure'!L100/'Total vaccine expenditure'!L100)</f>
        <v/>
      </c>
      <c r="L100" s="13" t="str">
        <f>IF(OR('Government vaccine expenditure'!M100="",'Total vaccine expenditure'!M100=""),"",'Government vaccine expenditure'!M100/'Total vaccine expenditure'!M100)</f>
        <v/>
      </c>
      <c r="M100" s="13" t="str">
        <f>IF(OR('Government vaccine expenditure'!N100="",'Total vaccine expenditure'!N100=""),"",'Government vaccine expenditure'!N100/'Total vaccine expenditure'!N100)</f>
        <v/>
      </c>
      <c r="N100" s="13" t="str">
        <f>IF(OR('Government vaccine expenditure'!O100="",'Total vaccine expenditure'!O100=""),"",'Government vaccine expenditure'!O100/'Total vaccine expenditure'!O100)</f>
        <v/>
      </c>
      <c r="O100" s="13" t="str">
        <f>IF(OR('Government vaccine expenditure'!P100="",'Total vaccine expenditure'!P100=""),"",'Government vaccine expenditure'!P100/'Total vaccine expenditure'!P100)</f>
        <v/>
      </c>
      <c r="P100" s="13" t="str">
        <f>IF(OR('Government vaccine expenditure'!Q100="",'Total vaccine expenditure'!Q100=""),"",'Government vaccine expenditure'!Q100/'Total vaccine expenditure'!Q100)</f>
        <v/>
      </c>
      <c r="Q100" s="13" t="str">
        <f>IF(OR('Government vaccine expenditure'!R100="",'Total vaccine expenditure'!R100=""),"",'Government vaccine expenditure'!R100/'Total vaccine expenditure'!R100)</f>
        <v/>
      </c>
      <c r="R100" s="13" t="str">
        <f>IF(OR('Government vaccine expenditure'!S100="",'Total vaccine expenditure'!S100=""),"",'Government vaccine expenditure'!S100/'Total vaccine expenditure'!S100)</f>
        <v/>
      </c>
      <c r="S100" s="13" t="str">
        <f>IF(OR('Government vaccine expenditure'!T100="",'Total vaccine expenditure'!T100=""),"",'Government vaccine expenditure'!T100/'Total vaccine expenditure'!T100)</f>
        <v/>
      </c>
      <c r="T100" s="13" t="str">
        <f>IF(OR('Government vaccine expenditure'!U100="",'Total vaccine expenditure'!U100=""),"",'Government vaccine expenditure'!U100/'Total vaccine expenditure'!U100)</f>
        <v/>
      </c>
      <c r="U100" s="13" t="str">
        <f>IF(OR('Government vaccine expenditure'!V100="",'Total vaccine expenditure'!V100=""),"",'Government vaccine expenditure'!V100/'Total vaccine expenditure'!V100)</f>
        <v/>
      </c>
      <c r="V100" s="13" t="str">
        <f>IF(OR('Government vaccine expenditure'!W100="",'Total vaccine expenditure'!W100=""),"",'Government vaccine expenditure'!W100/'Total vaccine expenditure'!W100)</f>
        <v/>
      </c>
      <c r="W100" s="13" t="str">
        <f>IF(OR('Government vaccine expenditure'!X100="",'Total vaccine expenditure'!X100=""),"",'Government vaccine expenditure'!X100/'Total vaccine expenditure'!X100)</f>
        <v/>
      </c>
      <c r="X100" s="12"/>
      <c r="Y100" s="6"/>
    </row>
    <row r="101" spans="1:28" x14ac:dyDescent="0.3">
      <c r="A101" s="2" t="s">
        <v>92</v>
      </c>
      <c r="B101" s="10" t="s">
        <v>279</v>
      </c>
      <c r="C101" s="10" t="s">
        <v>417</v>
      </c>
      <c r="D101" s="10" t="s">
        <v>374</v>
      </c>
      <c r="E101" s="13">
        <f>IF(OR('Government vaccine expenditure'!F101="",'Total vaccine expenditure'!F101=""),"",'Government vaccine expenditure'!F101/'Total vaccine expenditure'!F101)</f>
        <v>0.99999999497010517</v>
      </c>
      <c r="F101" s="13">
        <f>IF(OR('Government vaccine expenditure'!G101="",'Total vaccine expenditure'!G101=""),"",'Government vaccine expenditure'!G101/'Total vaccine expenditure'!G101)</f>
        <v>1.00000000350208</v>
      </c>
      <c r="G101" s="13">
        <f>IF(OR('Government vaccine expenditure'!H101="",'Total vaccine expenditure'!H101=""),"",'Government vaccine expenditure'!H101/'Total vaccine expenditure'!H101)</f>
        <v>1.000000003264</v>
      </c>
      <c r="H101" s="13">
        <f>IF(OR('Government vaccine expenditure'!I101="",'Total vaccine expenditure'!I101=""),"",'Government vaccine expenditure'!I101/'Total vaccine expenditure'!I101)</f>
        <v>1.00000000315788</v>
      </c>
      <c r="I101" s="13">
        <f>IF(OR('Government vaccine expenditure'!J101="",'Total vaccine expenditure'!J101=""),"",'Government vaccine expenditure'!J101/'Total vaccine expenditure'!J101)</f>
        <v>1</v>
      </c>
      <c r="J101" s="13">
        <f>IF(OR('Government vaccine expenditure'!K101="",'Total vaccine expenditure'!K101=""),"",'Government vaccine expenditure'!K101/'Total vaccine expenditure'!K101)</f>
        <v>1</v>
      </c>
      <c r="K101" s="13">
        <f>IF(OR('Government vaccine expenditure'!L101="",'Total vaccine expenditure'!L101=""),"",'Government vaccine expenditure'!L101/'Total vaccine expenditure'!L101)</f>
        <v>1</v>
      </c>
      <c r="L101" s="13">
        <f>IF(OR('Government vaccine expenditure'!M101="",'Total vaccine expenditure'!M101=""),"",'Government vaccine expenditure'!M101/'Total vaccine expenditure'!M101)</f>
        <v>1</v>
      </c>
      <c r="M101" s="13">
        <f>IF(OR('Government vaccine expenditure'!N101="",'Total vaccine expenditure'!N101=""),"",'Government vaccine expenditure'!N101/'Total vaccine expenditure'!N101)</f>
        <v>1</v>
      </c>
      <c r="N101" s="13">
        <f>IF(OR('Government vaccine expenditure'!O101="",'Total vaccine expenditure'!O101=""),"",'Government vaccine expenditure'!O101/'Total vaccine expenditure'!O101)</f>
        <v>1</v>
      </c>
      <c r="O101" s="13">
        <f>IF(OR('Government vaccine expenditure'!P101="",'Total vaccine expenditure'!P101=""),"",'Government vaccine expenditure'!P101/'Total vaccine expenditure'!P101)</f>
        <v>1</v>
      </c>
      <c r="P101" s="13">
        <f>IF(OR('Government vaccine expenditure'!Q101="",'Total vaccine expenditure'!Q101=""),"",'Government vaccine expenditure'!Q101/'Total vaccine expenditure'!Q101)</f>
        <v>1</v>
      </c>
      <c r="Q101" s="13">
        <f>IF(OR('Government vaccine expenditure'!R101="",'Total vaccine expenditure'!R101=""),"",'Government vaccine expenditure'!R101/'Total vaccine expenditure'!R101)</f>
        <v>1</v>
      </c>
      <c r="R101" s="13">
        <f>IF(OR('Government vaccine expenditure'!S101="",'Total vaccine expenditure'!S101=""),"",'Government vaccine expenditure'!S101/'Total vaccine expenditure'!S101)</f>
        <v>1</v>
      </c>
      <c r="S101" s="13">
        <f>IF(OR('Government vaccine expenditure'!T101="",'Total vaccine expenditure'!T101=""),"",'Government vaccine expenditure'!T101/'Total vaccine expenditure'!T101)</f>
        <v>1</v>
      </c>
      <c r="T101" s="13">
        <f>IF(OR('Government vaccine expenditure'!U101="",'Total vaccine expenditure'!U101=""),"",'Government vaccine expenditure'!U101/'Total vaccine expenditure'!U101)</f>
        <v>1</v>
      </c>
      <c r="U101" s="13">
        <f>IF(OR('Government vaccine expenditure'!V101="",'Total vaccine expenditure'!V101=""),"",'Government vaccine expenditure'!V101/'Total vaccine expenditure'!V101)</f>
        <v>0.99999996974662042</v>
      </c>
      <c r="V101" s="13">
        <f>IF(OR('Government vaccine expenditure'!W101="",'Total vaccine expenditure'!W101=""),"",'Government vaccine expenditure'!W101/'Total vaccine expenditure'!W101)</f>
        <v>1.0000000270060396</v>
      </c>
      <c r="W101" s="13">
        <f>IF(OR('Government vaccine expenditure'!X101="",'Total vaccine expenditure'!X101=""),"",'Government vaccine expenditure'!X101/'Total vaccine expenditure'!X101)</f>
        <v>1</v>
      </c>
      <c r="X101" s="12"/>
      <c r="Y101" s="9"/>
    </row>
    <row r="102" spans="1:28" x14ac:dyDescent="0.3">
      <c r="A102" s="2" t="s">
        <v>93</v>
      </c>
      <c r="B102" s="10" t="s">
        <v>280</v>
      </c>
      <c r="C102" s="10" t="s">
        <v>417</v>
      </c>
      <c r="D102" s="10" t="s">
        <v>374</v>
      </c>
      <c r="E102" s="13" t="str">
        <f>IF(OR('Government vaccine expenditure'!F102="",'Total vaccine expenditure'!F102=""),"",'Government vaccine expenditure'!F102/'Total vaccine expenditure'!F102)</f>
        <v/>
      </c>
      <c r="F102" s="13">
        <f>IF(OR('Government vaccine expenditure'!G102="",'Total vaccine expenditure'!G102=""),"",'Government vaccine expenditure'!G102/'Total vaccine expenditure'!G102)</f>
        <v>1.0000000398763846</v>
      </c>
      <c r="G102" s="13">
        <f>IF(OR('Government vaccine expenditure'!H102="",'Total vaccine expenditure'!H102=""),"",'Government vaccine expenditure'!H102/'Total vaccine expenditure'!H102)</f>
        <v>0.99999997172077826</v>
      </c>
      <c r="H102" s="13">
        <f>IF(OR('Government vaccine expenditure'!I102="",'Total vaccine expenditure'!I102=""),"",'Government vaccine expenditure'!I102/'Total vaccine expenditure'!I102)</f>
        <v>0.99999994572613626</v>
      </c>
      <c r="I102" s="13">
        <f>IF(OR('Government vaccine expenditure'!J102="",'Total vaccine expenditure'!J102=""),"",'Government vaccine expenditure'!J102/'Total vaccine expenditure'!J102)</f>
        <v>1</v>
      </c>
      <c r="J102" s="13">
        <f>IF(OR('Government vaccine expenditure'!K102="",'Total vaccine expenditure'!K102=""),"",'Government vaccine expenditure'!K102/'Total vaccine expenditure'!K102)</f>
        <v>1</v>
      </c>
      <c r="K102" s="13">
        <f>IF(OR('Government vaccine expenditure'!L102="",'Total vaccine expenditure'!L102=""),"",'Government vaccine expenditure'!L102/'Total vaccine expenditure'!L102)</f>
        <v>1</v>
      </c>
      <c r="L102" s="13">
        <f>IF(OR('Government vaccine expenditure'!M102="",'Total vaccine expenditure'!M102=""),"",'Government vaccine expenditure'!M102/'Total vaccine expenditure'!M102)</f>
        <v>1</v>
      </c>
      <c r="M102" s="13" t="str">
        <f>IF(OR('Government vaccine expenditure'!N102="",'Total vaccine expenditure'!N102=""),"",'Government vaccine expenditure'!N102/'Total vaccine expenditure'!N102)</f>
        <v/>
      </c>
      <c r="N102" s="13" t="str">
        <f>IF(OR('Government vaccine expenditure'!O102="",'Total vaccine expenditure'!O102=""),"",'Government vaccine expenditure'!O102/'Total vaccine expenditure'!O102)</f>
        <v/>
      </c>
      <c r="O102" s="13" t="str">
        <f>IF(OR('Government vaccine expenditure'!P102="",'Total vaccine expenditure'!P102=""),"",'Government vaccine expenditure'!P102/'Total vaccine expenditure'!P102)</f>
        <v/>
      </c>
      <c r="P102" s="13" t="str">
        <f>IF(OR('Government vaccine expenditure'!Q102="",'Total vaccine expenditure'!Q102=""),"",'Government vaccine expenditure'!Q102/'Total vaccine expenditure'!Q102)</f>
        <v/>
      </c>
      <c r="Q102" s="13">
        <f>IF(OR('Government vaccine expenditure'!R102="",'Total vaccine expenditure'!R102=""),"",'Government vaccine expenditure'!R102/'Total vaccine expenditure'!R102)</f>
        <v>1</v>
      </c>
      <c r="R102" s="13">
        <f>IF(OR('Government vaccine expenditure'!S102="",'Total vaccine expenditure'!S102=""),"",'Government vaccine expenditure'!S102/'Total vaccine expenditure'!S102)</f>
        <v>1</v>
      </c>
      <c r="S102" s="13">
        <f>IF(OR('Government vaccine expenditure'!T102="",'Total vaccine expenditure'!T102=""),"",'Government vaccine expenditure'!T102/'Total vaccine expenditure'!T102)</f>
        <v>1</v>
      </c>
      <c r="T102" s="13">
        <f>IF(OR('Government vaccine expenditure'!U102="",'Total vaccine expenditure'!U102=""),"",'Government vaccine expenditure'!U102/'Total vaccine expenditure'!U102)</f>
        <v>1</v>
      </c>
      <c r="U102" s="13">
        <f>IF(OR('Government vaccine expenditure'!V102="",'Total vaccine expenditure'!V102=""),"",'Government vaccine expenditure'!V102/'Total vaccine expenditure'!V102)</f>
        <v>1</v>
      </c>
      <c r="V102" s="13">
        <f>IF(OR('Government vaccine expenditure'!W102="",'Total vaccine expenditure'!W102=""),"",'Government vaccine expenditure'!W102/'Total vaccine expenditure'!W102)</f>
        <v>1</v>
      </c>
      <c r="W102" s="13">
        <f>IF(OR('Government vaccine expenditure'!X102="",'Total vaccine expenditure'!X102=""),"",'Government vaccine expenditure'!X102/'Total vaccine expenditure'!X102)</f>
        <v>1</v>
      </c>
      <c r="X102" s="12"/>
      <c r="Y102" s="9"/>
    </row>
    <row r="103" spans="1:28" x14ac:dyDescent="0.3">
      <c r="A103" s="2" t="s">
        <v>94</v>
      </c>
      <c r="B103" s="10" t="s">
        <v>281</v>
      </c>
      <c r="C103" s="10" t="s">
        <v>418</v>
      </c>
      <c r="D103" s="10" t="s">
        <v>385</v>
      </c>
      <c r="E103" s="13">
        <f>IF(OR('Government vaccine expenditure'!F103="",'Total vaccine expenditure'!F103=""),"",'Government vaccine expenditure'!F103/'Total vaccine expenditure'!F103)</f>
        <v>0.1790000000046458</v>
      </c>
      <c r="F103" s="13">
        <f>IF(OR('Government vaccine expenditure'!G103="",'Total vaccine expenditure'!G103=""),"",'Government vaccine expenditure'!G103/'Total vaccine expenditure'!G103)</f>
        <v>0.25999999998649581</v>
      </c>
      <c r="G103" s="13">
        <f>IF(OR('Government vaccine expenditure'!H103="",'Total vaccine expenditure'!H103=""),"",'Government vaccine expenditure'!H103/'Total vaccine expenditure'!H103)</f>
        <v>0.1</v>
      </c>
      <c r="H103" s="13">
        <f>IF(OR('Government vaccine expenditure'!I103="",'Total vaccine expenditure'!I103=""),"",'Government vaccine expenditure'!I103/'Total vaccine expenditure'!I103)</f>
        <v>8.5400011353361838E-2</v>
      </c>
      <c r="I103" s="13">
        <f>IF(OR('Government vaccine expenditure'!J103="",'Total vaccine expenditure'!J103=""),"",'Government vaccine expenditure'!J103/'Total vaccine expenditure'!J103)</f>
        <v>4.673575696224385E-2</v>
      </c>
      <c r="J103" s="13">
        <f>IF(OR('Government vaccine expenditure'!K103="",'Total vaccine expenditure'!K103=""),"",'Government vaccine expenditure'!K103/'Total vaccine expenditure'!K103)</f>
        <v>0.20754225002906432</v>
      </c>
      <c r="K103" s="13">
        <f>IF(OR('Government vaccine expenditure'!L103="",'Total vaccine expenditure'!L103=""),"",'Government vaccine expenditure'!L103/'Total vaccine expenditure'!L103)</f>
        <v>4.2368280119454829E-2</v>
      </c>
      <c r="L103" s="13">
        <f>IF(OR('Government vaccine expenditure'!M103="",'Total vaccine expenditure'!M103=""),"",'Government vaccine expenditure'!M103/'Total vaccine expenditure'!M103)</f>
        <v>6.3918459279992179E-2</v>
      </c>
      <c r="M103" s="13">
        <f>IF(OR('Government vaccine expenditure'!N103="",'Total vaccine expenditure'!N103=""),"",'Government vaccine expenditure'!N103/'Total vaccine expenditure'!N103)</f>
        <v>8.0897374694803501E-2</v>
      </c>
      <c r="N103" s="13">
        <f>IF(OR('Government vaccine expenditure'!O103="",'Total vaccine expenditure'!O103=""),"",'Government vaccine expenditure'!O103/'Total vaccine expenditure'!O103)</f>
        <v>0.54643718421145715</v>
      </c>
      <c r="O103" s="13">
        <f>IF(OR('Government vaccine expenditure'!P103="",'Total vaccine expenditure'!P103=""),"",'Government vaccine expenditure'!P103/'Total vaccine expenditure'!P103)</f>
        <v>4.1324856511377163E-2</v>
      </c>
      <c r="P103" s="13">
        <f>IF(OR('Government vaccine expenditure'!Q103="",'Total vaccine expenditure'!Q103=""),"",'Government vaccine expenditure'!Q103/'Total vaccine expenditure'!Q103)</f>
        <v>0.38106636493346147</v>
      </c>
      <c r="Q103" s="13">
        <f>IF(OR('Government vaccine expenditure'!R103="",'Total vaccine expenditure'!R103=""),"",'Government vaccine expenditure'!R103/'Total vaccine expenditure'!R103)</f>
        <v>0.17999996265594145</v>
      </c>
      <c r="R103" s="13">
        <f>IF(OR('Government vaccine expenditure'!S103="",'Total vaccine expenditure'!S103=""),"",'Government vaccine expenditure'!S103/'Total vaccine expenditure'!S103)</f>
        <v>0.14057228512842734</v>
      </c>
      <c r="S103" s="13">
        <f>IF(OR('Government vaccine expenditure'!T103="",'Total vaccine expenditure'!T103=""),"",'Government vaccine expenditure'!T103/'Total vaccine expenditure'!T103)</f>
        <v>6.6284129048209933E-2</v>
      </c>
      <c r="T103" s="13">
        <f>IF(OR('Government vaccine expenditure'!U103="",'Total vaccine expenditure'!U103=""),"",'Government vaccine expenditure'!U103/'Total vaccine expenditure'!U103)</f>
        <v>0.2518042327303992</v>
      </c>
      <c r="U103" s="13">
        <f>IF(OR('Government vaccine expenditure'!V103="",'Total vaccine expenditure'!V103=""),"",'Government vaccine expenditure'!V103/'Total vaccine expenditure'!V103)</f>
        <v>0.15859229351969759</v>
      </c>
      <c r="V103" s="13">
        <f>IF(OR('Government vaccine expenditure'!W103="",'Total vaccine expenditure'!W103=""),"",'Government vaccine expenditure'!W103/'Total vaccine expenditure'!W103)</f>
        <v>0.16003661775419045</v>
      </c>
      <c r="W103" s="13">
        <f>IF(OR('Government vaccine expenditure'!X103="",'Total vaccine expenditure'!X103=""),"",'Government vaccine expenditure'!X103/'Total vaccine expenditure'!X103)</f>
        <v>0.15017263554727281</v>
      </c>
      <c r="X103" s="12"/>
      <c r="Y103" s="9"/>
    </row>
    <row r="104" spans="1:28" x14ac:dyDescent="0.3">
      <c r="A104" s="2" t="s">
        <v>95</v>
      </c>
      <c r="B104" s="10" t="s">
        <v>282</v>
      </c>
      <c r="C104" s="10" t="s">
        <v>418</v>
      </c>
      <c r="D104" s="10" t="s">
        <v>385</v>
      </c>
      <c r="E104" s="13" t="str">
        <f>IF(OR('Government vaccine expenditure'!F104="",'Total vaccine expenditure'!F104=""),"",'Government vaccine expenditure'!F104/'Total vaccine expenditure'!F104)</f>
        <v/>
      </c>
      <c r="F104" s="13">
        <f>IF(OR('Government vaccine expenditure'!G104="",'Total vaccine expenditure'!G104=""),"",'Government vaccine expenditure'!G104/'Total vaccine expenditure'!G104)</f>
        <v>0.32999999999333018</v>
      </c>
      <c r="G104" s="13">
        <f>IF(OR('Government vaccine expenditure'!H104="",'Total vaccine expenditure'!H104=""),"",'Government vaccine expenditure'!H104/'Total vaccine expenditure'!H104)</f>
        <v>0.66492637276184474</v>
      </c>
      <c r="H104" s="13">
        <f>IF(OR('Government vaccine expenditure'!I104="",'Total vaccine expenditure'!I104=""),"",'Government vaccine expenditure'!I104/'Total vaccine expenditure'!I104)</f>
        <v>0.34500002959956294</v>
      </c>
      <c r="I104" s="13">
        <f>IF(OR('Government vaccine expenditure'!J104="",'Total vaccine expenditure'!J104=""),"",'Government vaccine expenditure'!J104/'Total vaccine expenditure'!J104)</f>
        <v>0.36009431444464463</v>
      </c>
      <c r="J104" s="13">
        <f>IF(OR('Government vaccine expenditure'!K104="",'Total vaccine expenditure'!K104=""),"",'Government vaccine expenditure'!K104/'Total vaccine expenditure'!K104)</f>
        <v>0.14948458904733911</v>
      </c>
      <c r="K104" s="13">
        <f>IF(OR('Government vaccine expenditure'!L104="",'Total vaccine expenditure'!L104=""),"",'Government vaccine expenditure'!L104/'Total vaccine expenditure'!L104)</f>
        <v>6.5895607520467039E-2</v>
      </c>
      <c r="L104" s="13">
        <f>IF(OR('Government vaccine expenditure'!M104="",'Total vaccine expenditure'!M104=""),"",'Government vaccine expenditure'!M104/'Total vaccine expenditure'!M104)</f>
        <v>6.8104535012881967E-2</v>
      </c>
      <c r="M104" s="13">
        <f>IF(OR('Government vaccine expenditure'!N104="",'Total vaccine expenditure'!N104=""),"",'Government vaccine expenditure'!N104/'Total vaccine expenditure'!N104)</f>
        <v>6.517315222161213E-2</v>
      </c>
      <c r="N104" s="13">
        <f>IF(OR('Government vaccine expenditure'!O104="",'Total vaccine expenditure'!O104=""),"",'Government vaccine expenditure'!O104/'Total vaccine expenditure'!O104)</f>
        <v>6.2803405342747573E-2</v>
      </c>
      <c r="O104" s="13">
        <f>IF(OR('Government vaccine expenditure'!P104="",'Total vaccine expenditure'!P104=""),"",'Government vaccine expenditure'!P104/'Total vaccine expenditure'!P104)</f>
        <v>5.0373741091444442E-2</v>
      </c>
      <c r="P104" s="13">
        <f>IF(OR('Government vaccine expenditure'!Q104="",'Total vaccine expenditure'!Q104=""),"",'Government vaccine expenditure'!Q104/'Total vaccine expenditure'!Q104)</f>
        <v>5.8488992268372349E-2</v>
      </c>
      <c r="Q104" s="13">
        <f>IF(OR('Government vaccine expenditure'!R104="",'Total vaccine expenditure'!R104=""),"",'Government vaccine expenditure'!R104/'Total vaccine expenditure'!R104)</f>
        <v>0.10322209433739292</v>
      </c>
      <c r="R104" s="13">
        <f>IF(OR('Government vaccine expenditure'!S104="",'Total vaccine expenditure'!S104=""),"",'Government vaccine expenditure'!S104/'Total vaccine expenditure'!S104)</f>
        <v>0.19666628819450865</v>
      </c>
      <c r="S104" s="13">
        <f>IF(OR('Government vaccine expenditure'!T104="",'Total vaccine expenditure'!T104=""),"",'Government vaccine expenditure'!T104/'Total vaccine expenditure'!T104)</f>
        <v>0.17913763245445391</v>
      </c>
      <c r="T104" s="13">
        <f>IF(OR('Government vaccine expenditure'!U104="",'Total vaccine expenditure'!U104=""),"",'Government vaccine expenditure'!U104/'Total vaccine expenditure'!U104)</f>
        <v>0.10466901778706747</v>
      </c>
      <c r="U104" s="13" t="str">
        <f>IF(OR('Government vaccine expenditure'!V104="",'Total vaccine expenditure'!V104=""),"",'Government vaccine expenditure'!V104/'Total vaccine expenditure'!V104)</f>
        <v/>
      </c>
      <c r="V104" s="13" t="str">
        <f>IF(OR('Government vaccine expenditure'!W104="",'Total vaccine expenditure'!W104=""),"",'Government vaccine expenditure'!W104/'Total vaccine expenditure'!W104)</f>
        <v/>
      </c>
      <c r="W104" s="13">
        <f>IF(OR('Government vaccine expenditure'!X104="",'Total vaccine expenditure'!X104=""),"",'Government vaccine expenditure'!X104/'Total vaccine expenditure'!X104)</f>
        <v>0.57165496966275664</v>
      </c>
      <c r="X104" s="12"/>
      <c r="Y104" s="9"/>
      <c r="Z104" s="8"/>
      <c r="AA104" s="8"/>
      <c r="AB104" s="8"/>
    </row>
    <row r="105" spans="1:28" x14ac:dyDescent="0.3">
      <c r="A105" s="2" t="s">
        <v>96</v>
      </c>
      <c r="B105" s="10" t="s">
        <v>283</v>
      </c>
      <c r="C105" s="10" t="s">
        <v>420</v>
      </c>
      <c r="D105" s="10" t="s">
        <v>374</v>
      </c>
      <c r="E105" s="13">
        <f>IF(OR('Government vaccine expenditure'!F105="",'Total vaccine expenditure'!F105=""),"",'Government vaccine expenditure'!F105/'Total vaccine expenditure'!F105)</f>
        <v>1.0000000337474402</v>
      </c>
      <c r="F105" s="13">
        <f>IF(OR('Government vaccine expenditure'!G105="",'Total vaccine expenditure'!G105=""),"",'Government vaccine expenditure'!G105/'Total vaccine expenditure'!G105)</f>
        <v>0.99999998654891309</v>
      </c>
      <c r="G105" s="13">
        <f>IF(OR('Government vaccine expenditure'!H105="",'Total vaccine expenditure'!H105=""),"",'Government vaccine expenditure'!H105/'Total vaccine expenditure'!H105)</f>
        <v>0.8</v>
      </c>
      <c r="H105" s="13">
        <f>IF(OR('Government vaccine expenditure'!I105="",'Total vaccine expenditure'!I105=""),"",'Government vaccine expenditure'!I105/'Total vaccine expenditure'!I105)</f>
        <v>0.80000001248715424</v>
      </c>
      <c r="I105" s="13">
        <f>IF(OR('Government vaccine expenditure'!J105="",'Total vaccine expenditure'!J105=""),"",'Government vaccine expenditure'!J105/'Total vaccine expenditure'!J105)</f>
        <v>0.80000000805271998</v>
      </c>
      <c r="J105" s="13">
        <f>IF(OR('Government vaccine expenditure'!K105="",'Total vaccine expenditure'!K105=""),"",'Government vaccine expenditure'!K105/'Total vaccine expenditure'!K105)</f>
        <v>0.8</v>
      </c>
      <c r="K105" s="13" t="str">
        <f>IF(OR('Government vaccine expenditure'!L105="",'Total vaccine expenditure'!L105=""),"",'Government vaccine expenditure'!L105/'Total vaccine expenditure'!L105)</f>
        <v/>
      </c>
      <c r="L105" s="13" t="str">
        <f>IF(OR('Government vaccine expenditure'!M105="",'Total vaccine expenditure'!M105=""),"",'Government vaccine expenditure'!M105/'Total vaccine expenditure'!M105)</f>
        <v/>
      </c>
      <c r="M105" s="13" t="str">
        <f>IF(OR('Government vaccine expenditure'!N105="",'Total vaccine expenditure'!N105=""),"",'Government vaccine expenditure'!N105/'Total vaccine expenditure'!N105)</f>
        <v/>
      </c>
      <c r="N105" s="13" t="str">
        <f>IF(OR('Government vaccine expenditure'!O105="",'Total vaccine expenditure'!O105=""),"",'Government vaccine expenditure'!O105/'Total vaccine expenditure'!O105)</f>
        <v/>
      </c>
      <c r="O105" s="13" t="str">
        <f>IF(OR('Government vaccine expenditure'!P105="",'Total vaccine expenditure'!P105=""),"",'Government vaccine expenditure'!P105/'Total vaccine expenditure'!P105)</f>
        <v/>
      </c>
      <c r="P105" s="13" t="str">
        <f>IF(OR('Government vaccine expenditure'!Q105="",'Total vaccine expenditure'!Q105=""),"",'Government vaccine expenditure'!Q105/'Total vaccine expenditure'!Q105)</f>
        <v/>
      </c>
      <c r="Q105" s="13" t="str">
        <f>IF(OR('Government vaccine expenditure'!R105="",'Total vaccine expenditure'!R105=""),"",'Government vaccine expenditure'!R105/'Total vaccine expenditure'!R105)</f>
        <v/>
      </c>
      <c r="R105" s="13" t="str">
        <f>IF(OR('Government vaccine expenditure'!S105="",'Total vaccine expenditure'!S105=""),"",'Government vaccine expenditure'!S105/'Total vaccine expenditure'!S105)</f>
        <v/>
      </c>
      <c r="S105" s="13" t="str">
        <f>IF(OR('Government vaccine expenditure'!T105="",'Total vaccine expenditure'!T105=""),"",'Government vaccine expenditure'!T105/'Total vaccine expenditure'!T105)</f>
        <v/>
      </c>
      <c r="T105" s="13" t="str">
        <f>IF(OR('Government vaccine expenditure'!U105="",'Total vaccine expenditure'!U105=""),"",'Government vaccine expenditure'!U105/'Total vaccine expenditure'!U105)</f>
        <v/>
      </c>
      <c r="U105" s="13" t="str">
        <f>IF(OR('Government vaccine expenditure'!V105="",'Total vaccine expenditure'!V105=""),"",'Government vaccine expenditure'!V105/'Total vaccine expenditure'!V105)</f>
        <v/>
      </c>
      <c r="V105" s="13" t="str">
        <f>IF(OR('Government vaccine expenditure'!W105="",'Total vaccine expenditure'!W105=""),"",'Government vaccine expenditure'!W105/'Total vaccine expenditure'!W105)</f>
        <v/>
      </c>
      <c r="W105" s="13" t="str">
        <f>IF(OR('Government vaccine expenditure'!X105="",'Total vaccine expenditure'!X105=""),"",'Government vaccine expenditure'!X105/'Total vaccine expenditure'!X105)</f>
        <v/>
      </c>
      <c r="X105" s="12"/>
      <c r="Y105" s="6"/>
    </row>
    <row r="106" spans="1:28" x14ac:dyDescent="0.3">
      <c r="A106" s="2" t="s">
        <v>97</v>
      </c>
      <c r="B106" s="10" t="s">
        <v>284</v>
      </c>
      <c r="C106" s="10" t="s">
        <v>421</v>
      </c>
      <c r="D106" s="10" t="s">
        <v>378</v>
      </c>
      <c r="E106" s="13">
        <f>IF(OR('Government vaccine expenditure'!F106="",'Total vaccine expenditure'!F106=""),"",'Government vaccine expenditure'!F106/'Total vaccine expenditure'!F106)</f>
        <v>0.75000177972131854</v>
      </c>
      <c r="F106" s="13">
        <f>IF(OR('Government vaccine expenditure'!G106="",'Total vaccine expenditure'!G106=""),"",'Government vaccine expenditure'!G106/'Total vaccine expenditure'!G106)</f>
        <v>1.0000026077732387</v>
      </c>
      <c r="G106" s="13" t="str">
        <f>IF(OR('Government vaccine expenditure'!H106="",'Total vaccine expenditure'!H106=""),"",'Government vaccine expenditure'!H106/'Total vaccine expenditure'!H106)</f>
        <v/>
      </c>
      <c r="H106" s="13" t="str">
        <f>IF(OR('Government vaccine expenditure'!I106="",'Total vaccine expenditure'!I106=""),"",'Government vaccine expenditure'!I106/'Total vaccine expenditure'!I106)</f>
        <v/>
      </c>
      <c r="I106" s="13">
        <f>IF(OR('Government vaccine expenditure'!J106="",'Total vaccine expenditure'!J106=""),"",'Government vaccine expenditure'!J106/'Total vaccine expenditure'!J106)</f>
        <v>1</v>
      </c>
      <c r="J106" s="13">
        <f>IF(OR('Government vaccine expenditure'!K106="",'Total vaccine expenditure'!K106=""),"",'Government vaccine expenditure'!K106/'Total vaccine expenditure'!K106)</f>
        <v>1</v>
      </c>
      <c r="K106" s="13">
        <f>IF(OR('Government vaccine expenditure'!L106="",'Total vaccine expenditure'!L106=""),"",'Government vaccine expenditure'!L106/'Total vaccine expenditure'!L106)</f>
        <v>1</v>
      </c>
      <c r="L106" s="13">
        <f>IF(OR('Government vaccine expenditure'!M106="",'Total vaccine expenditure'!M106=""),"",'Government vaccine expenditure'!M106/'Total vaccine expenditure'!M106)</f>
        <v>1</v>
      </c>
      <c r="M106" s="13">
        <f>IF(OR('Government vaccine expenditure'!N106="",'Total vaccine expenditure'!N106=""),"",'Government vaccine expenditure'!N106/'Total vaccine expenditure'!N106)</f>
        <v>1</v>
      </c>
      <c r="N106" s="13">
        <f>IF(OR('Government vaccine expenditure'!O106="",'Total vaccine expenditure'!O106=""),"",'Government vaccine expenditure'!O106/'Total vaccine expenditure'!O106)</f>
        <v>1</v>
      </c>
      <c r="O106" s="13">
        <f>IF(OR('Government vaccine expenditure'!P106="",'Total vaccine expenditure'!P106=""),"",'Government vaccine expenditure'!P106/'Total vaccine expenditure'!P106)</f>
        <v>1</v>
      </c>
      <c r="P106" s="13">
        <f>IF(OR('Government vaccine expenditure'!Q106="",'Total vaccine expenditure'!Q106=""),"",'Government vaccine expenditure'!Q106/'Total vaccine expenditure'!Q106)</f>
        <v>1</v>
      </c>
      <c r="Q106" s="13">
        <f>IF(OR('Government vaccine expenditure'!R106="",'Total vaccine expenditure'!R106=""),"",'Government vaccine expenditure'!R106/'Total vaccine expenditure'!R106)</f>
        <v>1</v>
      </c>
      <c r="R106" s="13">
        <f>IF(OR('Government vaccine expenditure'!S106="",'Total vaccine expenditure'!S106=""),"",'Government vaccine expenditure'!S106/'Total vaccine expenditure'!S106)</f>
        <v>1</v>
      </c>
      <c r="S106" s="13">
        <f>IF(OR('Government vaccine expenditure'!T106="",'Total vaccine expenditure'!T106=""),"",'Government vaccine expenditure'!T106/'Total vaccine expenditure'!T106)</f>
        <v>1</v>
      </c>
      <c r="T106" s="13">
        <f>IF(OR('Government vaccine expenditure'!U106="",'Total vaccine expenditure'!U106=""),"",'Government vaccine expenditure'!U106/'Total vaccine expenditure'!U106)</f>
        <v>1</v>
      </c>
      <c r="U106" s="13">
        <f>IF(OR('Government vaccine expenditure'!V106="",'Total vaccine expenditure'!V106=""),"",'Government vaccine expenditure'!V106/'Total vaccine expenditure'!V106)</f>
        <v>1</v>
      </c>
      <c r="V106" s="13">
        <f>IF(OR('Government vaccine expenditure'!W106="",'Total vaccine expenditure'!W106=""),"",'Government vaccine expenditure'!W106/'Total vaccine expenditure'!W106)</f>
        <v>1</v>
      </c>
      <c r="W106" s="13">
        <f>IF(OR('Government vaccine expenditure'!X106="",'Total vaccine expenditure'!X106=""),"",'Government vaccine expenditure'!X106/'Total vaccine expenditure'!X106)</f>
        <v>1</v>
      </c>
      <c r="X106" s="12"/>
      <c r="Y106" s="6"/>
    </row>
    <row r="107" spans="1:28" x14ac:dyDescent="0.3">
      <c r="A107" s="2" t="s">
        <v>98</v>
      </c>
      <c r="B107" s="10" t="s">
        <v>285</v>
      </c>
      <c r="C107" s="10" t="s">
        <v>418</v>
      </c>
      <c r="D107" s="10" t="s">
        <v>373</v>
      </c>
      <c r="E107" s="13">
        <f>IF(OR('Government vaccine expenditure'!F107="",'Total vaccine expenditure'!F107=""),"",'Government vaccine expenditure'!F107/'Total vaccine expenditure'!F107)</f>
        <v>0.77000164085132961</v>
      </c>
      <c r="F107" s="13">
        <f>IF(OR('Government vaccine expenditure'!G107="",'Total vaccine expenditure'!G107=""),"",'Government vaccine expenditure'!G107/'Total vaccine expenditure'!G107)</f>
        <v>1.0000001539644274</v>
      </c>
      <c r="G107" s="13">
        <f>IF(OR('Government vaccine expenditure'!H107="",'Total vaccine expenditure'!H107=""),"",'Government vaccine expenditure'!H107/'Total vaccine expenditure'!H107)</f>
        <v>0.20000000465225731</v>
      </c>
      <c r="H107" s="13">
        <f>IF(OR('Government vaccine expenditure'!I107="",'Total vaccine expenditure'!I107=""),"",'Government vaccine expenditure'!I107/'Total vaccine expenditure'!I107)</f>
        <v>1.0000000877644217</v>
      </c>
      <c r="I107" s="13">
        <f>IF(OR('Government vaccine expenditure'!J107="",'Total vaccine expenditure'!J107=""),"",'Government vaccine expenditure'!J107/'Total vaccine expenditure'!J107)</f>
        <v>0.20240217161468887</v>
      </c>
      <c r="J107" s="13">
        <f>IF(OR('Government vaccine expenditure'!K107="",'Total vaccine expenditure'!K107=""),"",'Government vaccine expenditure'!K107/'Total vaccine expenditure'!K107)</f>
        <v>0.19894584217412284</v>
      </c>
      <c r="K107" s="13">
        <f>IF(OR('Government vaccine expenditure'!L107="",'Total vaccine expenditure'!L107=""),"",'Government vaccine expenditure'!L107/'Total vaccine expenditure'!L107)</f>
        <v>0.12301197088352432</v>
      </c>
      <c r="L107" s="13">
        <f>IF(OR('Government vaccine expenditure'!M107="",'Total vaccine expenditure'!M107=""),"",'Government vaccine expenditure'!M107/'Total vaccine expenditure'!M107)</f>
        <v>0.13674542926015112</v>
      </c>
      <c r="M107" s="13">
        <f>IF(OR('Government vaccine expenditure'!N107="",'Total vaccine expenditure'!N107=""),"",'Government vaccine expenditure'!N107/'Total vaccine expenditure'!N107)</f>
        <v>0.24313710169235039</v>
      </c>
      <c r="N107" s="13">
        <f>IF(OR('Government vaccine expenditure'!O107="",'Total vaccine expenditure'!O107=""),"",'Government vaccine expenditure'!O107/'Total vaccine expenditure'!O107)</f>
        <v>0.22398904480272108</v>
      </c>
      <c r="O107" s="13">
        <f>IF(OR('Government vaccine expenditure'!P107="",'Total vaccine expenditure'!P107=""),"",'Government vaccine expenditure'!P107/'Total vaccine expenditure'!P107)</f>
        <v>0.13597427889188882</v>
      </c>
      <c r="P107" s="13">
        <f>IF(OR('Government vaccine expenditure'!Q107="",'Total vaccine expenditure'!Q107=""),"",'Government vaccine expenditure'!Q107/'Total vaccine expenditure'!Q107)</f>
        <v>0.15823587361194608</v>
      </c>
      <c r="Q107" s="13">
        <f>IF(OR('Government vaccine expenditure'!R107="",'Total vaccine expenditure'!R107=""),"",'Government vaccine expenditure'!R107/'Total vaccine expenditure'!R107)</f>
        <v>0.25668673181731039</v>
      </c>
      <c r="R107" s="13">
        <f>IF(OR('Government vaccine expenditure'!S107="",'Total vaccine expenditure'!S107=""),"",'Government vaccine expenditure'!S107/'Total vaccine expenditure'!S107)</f>
        <v>0.20883102011806282</v>
      </c>
      <c r="S107" s="13">
        <f>IF(OR('Government vaccine expenditure'!T107="",'Total vaccine expenditure'!T107=""),"",'Government vaccine expenditure'!T107/'Total vaccine expenditure'!T107)</f>
        <v>0.35140579790631332</v>
      </c>
      <c r="T107" s="13">
        <f>IF(OR('Government vaccine expenditure'!U107="",'Total vaccine expenditure'!U107=""),"",'Government vaccine expenditure'!U107/'Total vaccine expenditure'!U107)</f>
        <v>0.36394038782610577</v>
      </c>
      <c r="U107" s="13">
        <f>IF(OR('Government vaccine expenditure'!V107="",'Total vaccine expenditure'!V107=""),"",'Government vaccine expenditure'!V107/'Total vaccine expenditure'!V107)</f>
        <v>0.2706035867251062</v>
      </c>
      <c r="V107" s="13">
        <f>IF(OR('Government vaccine expenditure'!W107="",'Total vaccine expenditure'!W107=""),"",'Government vaccine expenditure'!W107/'Total vaccine expenditure'!W107)</f>
        <v>0.14634627960892149</v>
      </c>
      <c r="W107" s="13">
        <f>IF(OR('Government vaccine expenditure'!X107="",'Total vaccine expenditure'!X107=""),"",'Government vaccine expenditure'!X107/'Total vaccine expenditure'!X107)</f>
        <v>0.1999597085753094</v>
      </c>
      <c r="X107" s="12"/>
      <c r="Y107" s="9"/>
    </row>
    <row r="108" spans="1:28" x14ac:dyDescent="0.3">
      <c r="A108" s="2" t="s">
        <v>99</v>
      </c>
      <c r="B108" s="10" t="s">
        <v>286</v>
      </c>
      <c r="C108" s="10" t="s">
        <v>417</v>
      </c>
      <c r="D108" s="10" t="s">
        <v>374</v>
      </c>
      <c r="E108" s="13">
        <f>IF(OR('Government vaccine expenditure'!F108="",'Total vaccine expenditure'!F108=""),"",'Government vaccine expenditure'!F108/'Total vaccine expenditure'!F108)</f>
        <v>0.70000094713001415</v>
      </c>
      <c r="F108" s="13">
        <f>IF(OR('Government vaccine expenditure'!G108="",'Total vaccine expenditure'!G108=""),"",'Government vaccine expenditure'!G108/'Total vaccine expenditure'!G108)</f>
        <v>0.799999967135403</v>
      </c>
      <c r="G108" s="13" t="str">
        <f>IF(OR('Government vaccine expenditure'!H108="",'Total vaccine expenditure'!H108=""),"",'Government vaccine expenditure'!H108/'Total vaccine expenditure'!H108)</f>
        <v/>
      </c>
      <c r="H108" s="13" t="str">
        <f>IF(OR('Government vaccine expenditure'!I108="",'Total vaccine expenditure'!I108=""),"",'Government vaccine expenditure'!I108/'Total vaccine expenditure'!I108)</f>
        <v/>
      </c>
      <c r="I108" s="13" t="str">
        <f>IF(OR('Government vaccine expenditure'!J108="",'Total vaccine expenditure'!J108=""),"",'Government vaccine expenditure'!J108/'Total vaccine expenditure'!J108)</f>
        <v/>
      </c>
      <c r="J108" s="13" t="str">
        <f>IF(OR('Government vaccine expenditure'!K108="",'Total vaccine expenditure'!K108=""),"",'Government vaccine expenditure'!K108/'Total vaccine expenditure'!K108)</f>
        <v/>
      </c>
      <c r="K108" s="13">
        <f>IF(OR('Government vaccine expenditure'!L108="",'Total vaccine expenditure'!L108=""),"",'Government vaccine expenditure'!L108/'Total vaccine expenditure'!L108)</f>
        <v>1</v>
      </c>
      <c r="L108" s="13" t="str">
        <f>IF(OR('Government vaccine expenditure'!M108="",'Total vaccine expenditure'!M108=""),"",'Government vaccine expenditure'!M108/'Total vaccine expenditure'!M108)</f>
        <v/>
      </c>
      <c r="M108" s="13" t="str">
        <f>IF(OR('Government vaccine expenditure'!N108="",'Total vaccine expenditure'!N108=""),"",'Government vaccine expenditure'!N108/'Total vaccine expenditure'!N108)</f>
        <v/>
      </c>
      <c r="N108" s="13" t="str">
        <f>IF(OR('Government vaccine expenditure'!O108="",'Total vaccine expenditure'!O108=""),"",'Government vaccine expenditure'!O108/'Total vaccine expenditure'!O108)</f>
        <v/>
      </c>
      <c r="O108" s="13" t="str">
        <f>IF(OR('Government vaccine expenditure'!P108="",'Total vaccine expenditure'!P108=""),"",'Government vaccine expenditure'!P108/'Total vaccine expenditure'!P108)</f>
        <v/>
      </c>
      <c r="P108" s="13">
        <f>IF(OR('Government vaccine expenditure'!Q108="",'Total vaccine expenditure'!Q108=""),"",'Government vaccine expenditure'!Q108/'Total vaccine expenditure'!Q108)</f>
        <v>0.73296047135986908</v>
      </c>
      <c r="Q108" s="13" t="str">
        <f>IF(OR('Government vaccine expenditure'!R108="",'Total vaccine expenditure'!R108=""),"",'Government vaccine expenditure'!R108/'Total vaccine expenditure'!R108)</f>
        <v/>
      </c>
      <c r="R108" s="13" t="str">
        <f>IF(OR('Government vaccine expenditure'!S108="",'Total vaccine expenditure'!S108=""),"",'Government vaccine expenditure'!S108/'Total vaccine expenditure'!S108)</f>
        <v/>
      </c>
      <c r="S108" s="13" t="str">
        <f>IF(OR('Government vaccine expenditure'!T108="",'Total vaccine expenditure'!T108=""),"",'Government vaccine expenditure'!T108/'Total vaccine expenditure'!T108)</f>
        <v/>
      </c>
      <c r="T108" s="13">
        <f>IF(OR('Government vaccine expenditure'!U108="",'Total vaccine expenditure'!U108=""),"",'Government vaccine expenditure'!U108/'Total vaccine expenditure'!U108)</f>
        <v>1</v>
      </c>
      <c r="U108" s="13">
        <f>IF(OR('Government vaccine expenditure'!V108="",'Total vaccine expenditure'!V108=""),"",'Government vaccine expenditure'!V108/'Total vaccine expenditure'!V108)</f>
        <v>1</v>
      </c>
      <c r="V108" s="13">
        <f>IF(OR('Government vaccine expenditure'!W108="",'Total vaccine expenditure'!W108=""),"",'Government vaccine expenditure'!W108/'Total vaccine expenditure'!W108)</f>
        <v>1.0000000731129173</v>
      </c>
      <c r="W108" s="13">
        <f>IF(OR('Government vaccine expenditure'!X108="",'Total vaccine expenditure'!X108=""),"",'Government vaccine expenditure'!X108/'Total vaccine expenditure'!X108)</f>
        <v>1</v>
      </c>
      <c r="X108" s="12"/>
      <c r="Y108" s="9"/>
    </row>
    <row r="109" spans="1:28" x14ac:dyDescent="0.3">
      <c r="A109" s="2" t="s">
        <v>406</v>
      </c>
      <c r="B109" s="10" t="s">
        <v>287</v>
      </c>
      <c r="C109" s="10" t="s">
        <v>420</v>
      </c>
      <c r="D109" s="10" t="s">
        <v>378</v>
      </c>
      <c r="E109" s="13">
        <f>IF(OR('Government vaccine expenditure'!F109="",'Total vaccine expenditure'!F109=""),"",'Government vaccine expenditure'!F109/'Total vaccine expenditure'!F109)</f>
        <v>1</v>
      </c>
      <c r="F109" s="13">
        <f>IF(OR('Government vaccine expenditure'!G109="",'Total vaccine expenditure'!G109=""),"",'Government vaccine expenditure'!G109/'Total vaccine expenditure'!G109)</f>
        <v>3.0000030000030001E-2</v>
      </c>
      <c r="G109" s="13" t="str">
        <f>IF(OR('Government vaccine expenditure'!H109="",'Total vaccine expenditure'!H109=""),"",'Government vaccine expenditure'!H109/'Total vaccine expenditure'!H109)</f>
        <v/>
      </c>
      <c r="H109" s="13">
        <f>IF(OR('Government vaccine expenditure'!I109="",'Total vaccine expenditure'!I109=""),"",'Government vaccine expenditure'!I109/'Total vaccine expenditure'!I109)</f>
        <v>0.01</v>
      </c>
      <c r="I109" s="13">
        <f>IF(OR('Government vaccine expenditure'!J109="",'Total vaccine expenditure'!J109=""),"",'Government vaccine expenditure'!J109/'Total vaccine expenditure'!J109)</f>
        <v>1.3823529411764707E-2</v>
      </c>
      <c r="J109" s="13">
        <f>IF(OR('Government vaccine expenditure'!K109="",'Total vaccine expenditure'!K109=""),"",'Government vaccine expenditure'!K109/'Total vaccine expenditure'!K109)</f>
        <v>2.3076923076923078E-2</v>
      </c>
      <c r="K109" s="13">
        <f>IF(OR('Government vaccine expenditure'!L109="",'Total vaccine expenditure'!L109=""),"",'Government vaccine expenditure'!L109/'Total vaccine expenditure'!L109)</f>
        <v>2.3076923076923078E-2</v>
      </c>
      <c r="L109" s="13">
        <f>IF(OR('Government vaccine expenditure'!M109="",'Total vaccine expenditure'!M109=""),"",'Government vaccine expenditure'!M109/'Total vaccine expenditure'!M109)</f>
        <v>2.3076923076923078E-2</v>
      </c>
      <c r="M109" s="13">
        <f>IF(OR('Government vaccine expenditure'!N109="",'Total vaccine expenditure'!N109=""),"",'Government vaccine expenditure'!N109/'Total vaccine expenditure'!N109)</f>
        <v>2.3076923076923078E-2</v>
      </c>
      <c r="N109" s="13">
        <f>IF(OR('Government vaccine expenditure'!O109="",'Total vaccine expenditure'!O109=""),"",'Government vaccine expenditure'!O109/'Total vaccine expenditure'!O109)</f>
        <v>2.3076923076923078E-2</v>
      </c>
      <c r="O109" s="13">
        <f>IF(OR('Government vaccine expenditure'!P109="",'Total vaccine expenditure'!P109=""),"",'Government vaccine expenditure'!P109/'Total vaccine expenditure'!P109)</f>
        <v>2.3076923076923078E-2</v>
      </c>
      <c r="P109" s="13">
        <f>IF(OR('Government vaccine expenditure'!Q109="",'Total vaccine expenditure'!Q109=""),"",'Government vaccine expenditure'!Q109/'Total vaccine expenditure'!Q109)</f>
        <v>2.3076923076923078E-2</v>
      </c>
      <c r="Q109" s="13">
        <f>IF(OR('Government vaccine expenditure'!R109="",'Total vaccine expenditure'!R109=""),"",'Government vaccine expenditure'!R109/'Total vaccine expenditure'!R109)</f>
        <v>1.9020784645408191E-2</v>
      </c>
      <c r="R109" s="13">
        <f>IF(OR('Government vaccine expenditure'!S109="",'Total vaccine expenditure'!S109=""),"",'Government vaccine expenditure'!S109/'Total vaccine expenditure'!S109)</f>
        <v>1.9020784645408191E-2</v>
      </c>
      <c r="S109" s="13">
        <f>IF(OR('Government vaccine expenditure'!T109="",'Total vaccine expenditure'!T109=""),"",'Government vaccine expenditure'!T109/'Total vaccine expenditure'!T109)</f>
        <v>1.8591760875250524E-2</v>
      </c>
      <c r="T109" s="13" t="str">
        <f>IF(OR('Government vaccine expenditure'!U109="",'Total vaccine expenditure'!U109=""),"",'Government vaccine expenditure'!U109/'Total vaccine expenditure'!U109)</f>
        <v/>
      </c>
      <c r="U109" s="13">
        <f>IF(OR('Government vaccine expenditure'!V109="",'Total vaccine expenditure'!V109=""),"",'Government vaccine expenditure'!V109/'Total vaccine expenditure'!V109)</f>
        <v>2.4869574624578228E-2</v>
      </c>
      <c r="V109" s="13" t="str">
        <f>IF(OR('Government vaccine expenditure'!W109="",'Total vaccine expenditure'!W109=""),"",'Government vaccine expenditure'!W109/'Total vaccine expenditure'!W109)</f>
        <v/>
      </c>
      <c r="W109" s="13" t="str">
        <f>IF(OR('Government vaccine expenditure'!X109="",'Total vaccine expenditure'!X109=""),"",'Government vaccine expenditure'!X109/'Total vaccine expenditure'!X109)</f>
        <v/>
      </c>
      <c r="X109" s="12"/>
      <c r="Y109" s="6"/>
    </row>
    <row r="110" spans="1:28" x14ac:dyDescent="0.3">
      <c r="A110" s="2" t="s">
        <v>100</v>
      </c>
      <c r="B110" s="10" t="s">
        <v>288</v>
      </c>
      <c r="C110" s="10" t="s">
        <v>418</v>
      </c>
      <c r="D110" s="10" t="s">
        <v>379</v>
      </c>
      <c r="E110" s="13">
        <f>IF(OR('Government vaccine expenditure'!F110="",'Total vaccine expenditure'!F110=""),"",'Government vaccine expenditure'!F110/'Total vaccine expenditure'!F110)</f>
        <v>0.9999997179700002</v>
      </c>
      <c r="F110" s="13">
        <f>IF(OR('Government vaccine expenditure'!G110="",'Total vaccine expenditure'!G110=""),"",'Government vaccine expenditure'!G110/'Total vaccine expenditure'!G110)</f>
        <v>0.99999909864064518</v>
      </c>
      <c r="G110" s="13">
        <f>IF(OR('Government vaccine expenditure'!H110="",'Total vaccine expenditure'!H110=""),"",'Government vaccine expenditure'!H110/'Total vaccine expenditure'!H110)</f>
        <v>0.99999975670030627</v>
      </c>
      <c r="H110" s="13">
        <f>IF(OR('Government vaccine expenditure'!I110="",'Total vaccine expenditure'!I110=""),"",'Government vaccine expenditure'!I110/'Total vaccine expenditure'!I110)</f>
        <v>1.0000011907370907</v>
      </c>
      <c r="I110" s="13">
        <f>IF(OR('Government vaccine expenditure'!J110="",'Total vaccine expenditure'!J110=""),"",'Government vaccine expenditure'!J110/'Total vaccine expenditure'!J110)</f>
        <v>0.10908027058976029</v>
      </c>
      <c r="J110" s="13">
        <f>IF(OR('Government vaccine expenditure'!K110="",'Total vaccine expenditure'!K110=""),"",'Government vaccine expenditure'!K110/'Total vaccine expenditure'!K110)</f>
        <v>0.21089881922225684</v>
      </c>
      <c r="K110" s="13">
        <f>IF(OR('Government vaccine expenditure'!L110="",'Total vaccine expenditure'!L110=""),"",'Government vaccine expenditure'!L110/'Total vaccine expenditure'!L110)</f>
        <v>0.15030990836459845</v>
      </c>
      <c r="L110" s="13">
        <f>IF(OR('Government vaccine expenditure'!M110="",'Total vaccine expenditure'!M110=""),"",'Government vaccine expenditure'!M110/'Total vaccine expenditure'!M110)</f>
        <v>0.16358264836464331</v>
      </c>
      <c r="M110" s="13">
        <f>IF(OR('Government vaccine expenditure'!N110="",'Total vaccine expenditure'!N110=""),"",'Government vaccine expenditure'!N110/'Total vaccine expenditure'!N110)</f>
        <v>0.10633067926595509</v>
      </c>
      <c r="N110" s="13">
        <f>IF(OR('Government vaccine expenditure'!O110="",'Total vaccine expenditure'!O110=""),"",'Government vaccine expenditure'!O110/'Total vaccine expenditure'!O110)</f>
        <v>0.15681883657561074</v>
      </c>
      <c r="O110" s="13">
        <f>IF(OR('Government vaccine expenditure'!P110="",'Total vaccine expenditure'!P110=""),"",'Government vaccine expenditure'!P110/'Total vaccine expenditure'!P110)</f>
        <v>0.11971649574256255</v>
      </c>
      <c r="P110" s="13">
        <f>IF(OR('Government vaccine expenditure'!Q110="",'Total vaccine expenditure'!Q110=""),"",'Government vaccine expenditure'!Q110/'Total vaccine expenditure'!Q110)</f>
        <v>0.20181896528013349</v>
      </c>
      <c r="Q110" s="13">
        <f>IF(OR('Government vaccine expenditure'!R110="",'Total vaccine expenditure'!R110=""),"",'Government vaccine expenditure'!R110/'Total vaccine expenditure'!R110)</f>
        <v>0.41272542352298258</v>
      </c>
      <c r="R110" s="13">
        <f>IF(OR('Government vaccine expenditure'!S110="",'Total vaccine expenditure'!S110=""),"",'Government vaccine expenditure'!S110/'Total vaccine expenditure'!S110)</f>
        <v>0.17683145163250261</v>
      </c>
      <c r="S110" s="13">
        <f>IF(OR('Government vaccine expenditure'!T110="",'Total vaccine expenditure'!T110=""),"",'Government vaccine expenditure'!T110/'Total vaccine expenditure'!T110)</f>
        <v>0.22946775547277409</v>
      </c>
      <c r="T110" s="13">
        <f>IF(OR('Government vaccine expenditure'!U110="",'Total vaccine expenditure'!U110=""),"",'Government vaccine expenditure'!U110/'Total vaccine expenditure'!U110)</f>
        <v>0.27113489611239472</v>
      </c>
      <c r="U110" s="13">
        <f>IF(OR('Government vaccine expenditure'!V110="",'Total vaccine expenditure'!V110=""),"",'Government vaccine expenditure'!V110/'Total vaccine expenditure'!V110)</f>
        <v>0.26259507695762968</v>
      </c>
      <c r="V110" s="13">
        <f>IF(OR('Government vaccine expenditure'!W110="",'Total vaccine expenditure'!W110=""),"",'Government vaccine expenditure'!W110/'Total vaccine expenditure'!W110)</f>
        <v>0.25665723374241162</v>
      </c>
      <c r="W110" s="13">
        <f>IF(OR('Government vaccine expenditure'!X110="",'Total vaccine expenditure'!X110=""),"",'Government vaccine expenditure'!X110/'Total vaccine expenditure'!X110)</f>
        <v>0.31223479268953236</v>
      </c>
      <c r="X110" s="12"/>
      <c r="Y110" s="6"/>
    </row>
    <row r="111" spans="1:28" x14ac:dyDescent="0.3">
      <c r="A111" s="2" t="s">
        <v>101</v>
      </c>
      <c r="B111" s="10" t="s">
        <v>289</v>
      </c>
      <c r="C111" s="10" t="s">
        <v>418</v>
      </c>
      <c r="D111" s="10" t="s">
        <v>374</v>
      </c>
      <c r="E111" s="13">
        <f>IF(OR('Government vaccine expenditure'!F111="",'Total vaccine expenditure'!F111=""),"",'Government vaccine expenditure'!F111/'Total vaccine expenditure'!F111)</f>
        <v>0.99999886596913024</v>
      </c>
      <c r="F111" s="13">
        <f>IF(OR('Government vaccine expenditure'!G111="",'Total vaccine expenditure'!G111=""),"",'Government vaccine expenditure'!G111/'Total vaccine expenditure'!G111)</f>
        <v>1.0000009227103608</v>
      </c>
      <c r="G111" s="13">
        <f>IF(OR('Government vaccine expenditure'!H111="",'Total vaccine expenditure'!H111=""),"",'Government vaccine expenditure'!H111/'Total vaccine expenditure'!H111)</f>
        <v>0.99999983269753601</v>
      </c>
      <c r="H111" s="13">
        <f>IF(OR('Government vaccine expenditure'!I111="",'Total vaccine expenditure'!I111=""),"",'Government vaccine expenditure'!I111/'Total vaccine expenditure'!I111)</f>
        <v>0.99999949292128365</v>
      </c>
      <c r="I111" s="13">
        <f>IF(OR('Government vaccine expenditure'!J111="",'Total vaccine expenditure'!J111=""),"",'Government vaccine expenditure'!J111/'Total vaccine expenditure'!J111)</f>
        <v>1</v>
      </c>
      <c r="J111" s="13">
        <f>IF(OR('Government vaccine expenditure'!K111="",'Total vaccine expenditure'!K111=""),"",'Government vaccine expenditure'!K111/'Total vaccine expenditure'!K111)</f>
        <v>1</v>
      </c>
      <c r="K111" s="13">
        <f>IF(OR('Government vaccine expenditure'!L111="",'Total vaccine expenditure'!L111=""),"",'Government vaccine expenditure'!L111/'Total vaccine expenditure'!L111)</f>
        <v>1</v>
      </c>
      <c r="L111" s="13">
        <f>IF(OR('Government vaccine expenditure'!M111="",'Total vaccine expenditure'!M111=""),"",'Government vaccine expenditure'!M111/'Total vaccine expenditure'!M111)</f>
        <v>1</v>
      </c>
      <c r="M111" s="13">
        <f>IF(OR('Government vaccine expenditure'!N111="",'Total vaccine expenditure'!N111=""),"",'Government vaccine expenditure'!N111/'Total vaccine expenditure'!N111)</f>
        <v>1</v>
      </c>
      <c r="N111" s="13">
        <f>IF(OR('Government vaccine expenditure'!O111="",'Total vaccine expenditure'!O111=""),"",'Government vaccine expenditure'!O111/'Total vaccine expenditure'!O111)</f>
        <v>1</v>
      </c>
      <c r="O111" s="13">
        <f>IF(OR('Government vaccine expenditure'!P111="",'Total vaccine expenditure'!P111=""),"",'Government vaccine expenditure'!P111/'Total vaccine expenditure'!P111)</f>
        <v>0.97999986494799962</v>
      </c>
      <c r="P111" s="13">
        <f>IF(OR('Government vaccine expenditure'!Q111="",'Total vaccine expenditure'!Q111=""),"",'Government vaccine expenditure'!Q111/'Total vaccine expenditure'!Q111)</f>
        <v>1</v>
      </c>
      <c r="Q111" s="13">
        <f>IF(OR('Government vaccine expenditure'!R111="",'Total vaccine expenditure'!R111=""),"",'Government vaccine expenditure'!R111/'Total vaccine expenditure'!R111)</f>
        <v>1</v>
      </c>
      <c r="R111" s="13">
        <f>IF(OR('Government vaccine expenditure'!S111="",'Total vaccine expenditure'!S111=""),"",'Government vaccine expenditure'!S111/'Total vaccine expenditure'!S111)</f>
        <v>1</v>
      </c>
      <c r="S111" s="13">
        <f>IF(OR('Government vaccine expenditure'!T111="",'Total vaccine expenditure'!T111=""),"",'Government vaccine expenditure'!T111/'Total vaccine expenditure'!T111)</f>
        <v>1</v>
      </c>
      <c r="T111" s="13">
        <f>IF(OR('Government vaccine expenditure'!U111="",'Total vaccine expenditure'!U111=""),"",'Government vaccine expenditure'!U111/'Total vaccine expenditure'!U111)</f>
        <v>1</v>
      </c>
      <c r="U111" s="13">
        <f>IF(OR('Government vaccine expenditure'!V111="",'Total vaccine expenditure'!V111=""),"",'Government vaccine expenditure'!V111/'Total vaccine expenditure'!V111)</f>
        <v>1</v>
      </c>
      <c r="V111" s="13">
        <f>IF(OR('Government vaccine expenditure'!W111="",'Total vaccine expenditure'!W111=""),"",'Government vaccine expenditure'!W111/'Total vaccine expenditure'!W111)</f>
        <v>1</v>
      </c>
      <c r="W111" s="13">
        <f>IF(OR('Government vaccine expenditure'!X111="",'Total vaccine expenditure'!X111=""),"",'Government vaccine expenditure'!X111/'Total vaccine expenditure'!X111)</f>
        <v>1</v>
      </c>
      <c r="X111" s="12"/>
      <c r="Y111" s="6"/>
    </row>
    <row r="112" spans="1:28" x14ac:dyDescent="0.3">
      <c r="A112" s="2" t="s">
        <v>102</v>
      </c>
      <c r="B112" s="10" t="s">
        <v>290</v>
      </c>
      <c r="C112" s="10" t="s">
        <v>419</v>
      </c>
      <c r="D112" s="10" t="s">
        <v>374</v>
      </c>
      <c r="E112" s="13" t="str">
        <f>IF(OR('Government vaccine expenditure'!F112="",'Total vaccine expenditure'!F112=""),"",'Government vaccine expenditure'!F112/'Total vaccine expenditure'!F112)</f>
        <v/>
      </c>
      <c r="F112" s="13">
        <f>IF(OR('Government vaccine expenditure'!G112="",'Total vaccine expenditure'!G112=""),"",'Government vaccine expenditure'!G112/'Total vaccine expenditure'!G112)</f>
        <v>1.0000000018216733</v>
      </c>
      <c r="G112" s="13">
        <f>IF(OR('Government vaccine expenditure'!H112="",'Total vaccine expenditure'!H112=""),"",'Government vaccine expenditure'!H112/'Total vaccine expenditure'!H112)</f>
        <v>1.0000000004749299</v>
      </c>
      <c r="H112" s="13">
        <f>IF(OR('Government vaccine expenditure'!I112="",'Total vaccine expenditure'!I112=""),"",'Government vaccine expenditure'!I112/'Total vaccine expenditure'!I112)</f>
        <v>1.0000000005302521</v>
      </c>
      <c r="I112" s="13">
        <f>IF(OR('Government vaccine expenditure'!J112="",'Total vaccine expenditure'!J112=""),"",'Government vaccine expenditure'!J112/'Total vaccine expenditure'!J112)</f>
        <v>1</v>
      </c>
      <c r="J112" s="13">
        <f>IF(OR('Government vaccine expenditure'!K112="",'Total vaccine expenditure'!K112=""),"",'Government vaccine expenditure'!K112/'Total vaccine expenditure'!K112)</f>
        <v>1</v>
      </c>
      <c r="K112" s="13" t="str">
        <f>IF(OR('Government vaccine expenditure'!L112="",'Total vaccine expenditure'!L112=""),"",'Government vaccine expenditure'!L112/'Total vaccine expenditure'!L112)</f>
        <v/>
      </c>
      <c r="L112" s="13" t="str">
        <f>IF(OR('Government vaccine expenditure'!M112="",'Total vaccine expenditure'!M112=""),"",'Government vaccine expenditure'!M112/'Total vaccine expenditure'!M112)</f>
        <v/>
      </c>
      <c r="M112" s="13">
        <f>IF(OR('Government vaccine expenditure'!N112="",'Total vaccine expenditure'!N112=""),"",'Government vaccine expenditure'!N112/'Total vaccine expenditure'!N112)</f>
        <v>1</v>
      </c>
      <c r="N112" s="13">
        <f>IF(OR('Government vaccine expenditure'!O112="",'Total vaccine expenditure'!O112=""),"",'Government vaccine expenditure'!O112/'Total vaccine expenditure'!O112)</f>
        <v>1</v>
      </c>
      <c r="O112" s="13">
        <f>IF(OR('Government vaccine expenditure'!P112="",'Total vaccine expenditure'!P112=""),"",'Government vaccine expenditure'!P112/'Total vaccine expenditure'!P112)</f>
        <v>1</v>
      </c>
      <c r="P112" s="13">
        <f>IF(OR('Government vaccine expenditure'!Q112="",'Total vaccine expenditure'!Q112=""),"",'Government vaccine expenditure'!Q112/'Total vaccine expenditure'!Q112)</f>
        <v>1</v>
      </c>
      <c r="Q112" s="13">
        <f>IF(OR('Government vaccine expenditure'!R112="",'Total vaccine expenditure'!R112=""),"",'Government vaccine expenditure'!R112/'Total vaccine expenditure'!R112)</f>
        <v>1</v>
      </c>
      <c r="R112" s="13">
        <f>IF(OR('Government vaccine expenditure'!S112="",'Total vaccine expenditure'!S112=""),"",'Government vaccine expenditure'!S112/'Total vaccine expenditure'!S112)</f>
        <v>1</v>
      </c>
      <c r="S112" s="13">
        <f>IF(OR('Government vaccine expenditure'!T112="",'Total vaccine expenditure'!T112=""),"",'Government vaccine expenditure'!T112/'Total vaccine expenditure'!T112)</f>
        <v>1</v>
      </c>
      <c r="T112" s="13">
        <f>IF(OR('Government vaccine expenditure'!U112="",'Total vaccine expenditure'!U112=""),"",'Government vaccine expenditure'!U112/'Total vaccine expenditure'!U112)</f>
        <v>0.63712002157695791</v>
      </c>
      <c r="U112" s="13" t="str">
        <f>IF(OR('Government vaccine expenditure'!V112="",'Total vaccine expenditure'!V112=""),"",'Government vaccine expenditure'!V112/'Total vaccine expenditure'!V112)</f>
        <v/>
      </c>
      <c r="V112" s="13" t="str">
        <f>IF(OR('Government vaccine expenditure'!W112="",'Total vaccine expenditure'!W112=""),"",'Government vaccine expenditure'!W112/'Total vaccine expenditure'!W112)</f>
        <v/>
      </c>
      <c r="W112" s="13" t="str">
        <f>IF(OR('Government vaccine expenditure'!X112="",'Total vaccine expenditure'!X112=""),"",'Government vaccine expenditure'!X112/'Total vaccine expenditure'!X112)</f>
        <v/>
      </c>
      <c r="X112" s="12"/>
      <c r="Y112" s="6"/>
    </row>
    <row r="113" spans="1:25" x14ac:dyDescent="0.3">
      <c r="A113" s="2" t="s">
        <v>103</v>
      </c>
      <c r="B113" s="10" t="s">
        <v>291</v>
      </c>
      <c r="C113" s="10" t="s">
        <v>420</v>
      </c>
      <c r="D113" s="10" t="s">
        <v>386</v>
      </c>
      <c r="E113" s="13" t="str">
        <f>IF(OR('Government vaccine expenditure'!F113="",'Total vaccine expenditure'!F113=""),"",'Government vaccine expenditure'!F113/'Total vaccine expenditure'!F113)</f>
        <v/>
      </c>
      <c r="F113" s="13" t="str">
        <f>IF(OR('Government vaccine expenditure'!G113="",'Total vaccine expenditure'!G113=""),"",'Government vaccine expenditure'!G113/'Total vaccine expenditure'!G113)</f>
        <v/>
      </c>
      <c r="G113" s="13" t="str">
        <f>IF(OR('Government vaccine expenditure'!H113="",'Total vaccine expenditure'!H113=""),"",'Government vaccine expenditure'!H113/'Total vaccine expenditure'!H113)</f>
        <v/>
      </c>
      <c r="H113" s="13" t="str">
        <f>IF(OR('Government vaccine expenditure'!I113="",'Total vaccine expenditure'!I113=""),"",'Government vaccine expenditure'!I113/'Total vaccine expenditure'!I113)</f>
        <v/>
      </c>
      <c r="I113" s="13" t="str">
        <f>IF(OR('Government vaccine expenditure'!J113="",'Total vaccine expenditure'!J113=""),"",'Government vaccine expenditure'!J113/'Total vaccine expenditure'!J113)</f>
        <v/>
      </c>
      <c r="J113" s="13" t="str">
        <f>IF(OR('Government vaccine expenditure'!K113="",'Total vaccine expenditure'!K113=""),"",'Government vaccine expenditure'!K113/'Total vaccine expenditure'!K113)</f>
        <v/>
      </c>
      <c r="K113" s="13" t="str">
        <f>IF(OR('Government vaccine expenditure'!L113="",'Total vaccine expenditure'!L113=""),"",'Government vaccine expenditure'!L113/'Total vaccine expenditure'!L113)</f>
        <v/>
      </c>
      <c r="L113" s="13" t="str">
        <f>IF(OR('Government vaccine expenditure'!M113="",'Total vaccine expenditure'!M113=""),"",'Government vaccine expenditure'!M113/'Total vaccine expenditure'!M113)</f>
        <v/>
      </c>
      <c r="M113" s="13" t="str">
        <f>IF(OR('Government vaccine expenditure'!N113="",'Total vaccine expenditure'!N113=""),"",'Government vaccine expenditure'!N113/'Total vaccine expenditure'!N113)</f>
        <v/>
      </c>
      <c r="N113" s="13" t="str">
        <f>IF(OR('Government vaccine expenditure'!O113="",'Total vaccine expenditure'!O113=""),"",'Government vaccine expenditure'!O113/'Total vaccine expenditure'!O113)</f>
        <v/>
      </c>
      <c r="O113" s="13" t="str">
        <f>IF(OR('Government vaccine expenditure'!P113="",'Total vaccine expenditure'!P113=""),"",'Government vaccine expenditure'!P113/'Total vaccine expenditure'!P113)</f>
        <v/>
      </c>
      <c r="P113" s="13" t="str">
        <f>IF(OR('Government vaccine expenditure'!Q113="",'Total vaccine expenditure'!Q113=""),"",'Government vaccine expenditure'!Q113/'Total vaccine expenditure'!Q113)</f>
        <v/>
      </c>
      <c r="Q113" s="13" t="str">
        <f>IF(OR('Government vaccine expenditure'!R113="",'Total vaccine expenditure'!R113=""),"",'Government vaccine expenditure'!R113/'Total vaccine expenditure'!R113)</f>
        <v/>
      </c>
      <c r="R113" s="13" t="str">
        <f>IF(OR('Government vaccine expenditure'!S113="",'Total vaccine expenditure'!S113=""),"",'Government vaccine expenditure'!S113/'Total vaccine expenditure'!S113)</f>
        <v/>
      </c>
      <c r="S113" s="13" t="str">
        <f>IF(OR('Government vaccine expenditure'!T113="",'Total vaccine expenditure'!T113=""),"",'Government vaccine expenditure'!T113/'Total vaccine expenditure'!T113)</f>
        <v/>
      </c>
      <c r="T113" s="13" t="str">
        <f>IF(OR('Government vaccine expenditure'!U113="",'Total vaccine expenditure'!U113=""),"",'Government vaccine expenditure'!U113/'Total vaccine expenditure'!U113)</f>
        <v/>
      </c>
      <c r="U113" s="13" t="str">
        <f>IF(OR('Government vaccine expenditure'!V113="",'Total vaccine expenditure'!V113=""),"",'Government vaccine expenditure'!V113/'Total vaccine expenditure'!V113)</f>
        <v/>
      </c>
      <c r="V113" s="13" t="str">
        <f>IF(OR('Government vaccine expenditure'!W113="",'Total vaccine expenditure'!W113=""),"",'Government vaccine expenditure'!W113/'Total vaccine expenditure'!W113)</f>
        <v/>
      </c>
      <c r="W113" s="13" t="str">
        <f>IF(OR('Government vaccine expenditure'!X113="",'Total vaccine expenditure'!X113=""),"",'Government vaccine expenditure'!X113/'Total vaccine expenditure'!X113)</f>
        <v/>
      </c>
      <c r="X113" s="12"/>
      <c r="Y113" s="6"/>
    </row>
    <row r="114" spans="1:25" x14ac:dyDescent="0.3">
      <c r="A114" s="2" t="s">
        <v>104</v>
      </c>
      <c r="B114" s="10" t="s">
        <v>292</v>
      </c>
      <c r="C114" s="10" t="s">
        <v>417</v>
      </c>
      <c r="D114" s="10" t="s">
        <v>374</v>
      </c>
      <c r="E114" s="13" t="str">
        <f>IF(OR('Government vaccine expenditure'!F114="",'Total vaccine expenditure'!F114=""),"",'Government vaccine expenditure'!F114/'Total vaccine expenditure'!F114)</f>
        <v/>
      </c>
      <c r="F114" s="13" t="str">
        <f>IF(OR('Government vaccine expenditure'!G114="",'Total vaccine expenditure'!G114=""),"",'Government vaccine expenditure'!G114/'Total vaccine expenditure'!G114)</f>
        <v/>
      </c>
      <c r="G114" s="13" t="str">
        <f>IF(OR('Government vaccine expenditure'!H114="",'Total vaccine expenditure'!H114=""),"",'Government vaccine expenditure'!H114/'Total vaccine expenditure'!H114)</f>
        <v/>
      </c>
      <c r="H114" s="13" t="str">
        <f>IF(OR('Government vaccine expenditure'!I114="",'Total vaccine expenditure'!I114=""),"",'Government vaccine expenditure'!I114/'Total vaccine expenditure'!I114)</f>
        <v/>
      </c>
      <c r="I114" s="13" t="str">
        <f>IF(OR('Government vaccine expenditure'!J114="",'Total vaccine expenditure'!J114=""),"",'Government vaccine expenditure'!J114/'Total vaccine expenditure'!J114)</f>
        <v/>
      </c>
      <c r="J114" s="13" t="str">
        <f>IF(OR('Government vaccine expenditure'!K114="",'Total vaccine expenditure'!K114=""),"",'Government vaccine expenditure'!K114/'Total vaccine expenditure'!K114)</f>
        <v/>
      </c>
      <c r="K114" s="13" t="str">
        <f>IF(OR('Government vaccine expenditure'!L114="",'Total vaccine expenditure'!L114=""),"",'Government vaccine expenditure'!L114/'Total vaccine expenditure'!L114)</f>
        <v/>
      </c>
      <c r="L114" s="13" t="str">
        <f>IF(OR('Government vaccine expenditure'!M114="",'Total vaccine expenditure'!M114=""),"",'Government vaccine expenditure'!M114/'Total vaccine expenditure'!M114)</f>
        <v/>
      </c>
      <c r="M114" s="13" t="str">
        <f>IF(OR('Government vaccine expenditure'!N114="",'Total vaccine expenditure'!N114=""),"",'Government vaccine expenditure'!N114/'Total vaccine expenditure'!N114)</f>
        <v/>
      </c>
      <c r="N114" s="13" t="str">
        <f>IF(OR('Government vaccine expenditure'!O114="",'Total vaccine expenditure'!O114=""),"",'Government vaccine expenditure'!O114/'Total vaccine expenditure'!O114)</f>
        <v/>
      </c>
      <c r="O114" s="13" t="str">
        <f>IF(OR('Government vaccine expenditure'!P114="",'Total vaccine expenditure'!P114=""),"",'Government vaccine expenditure'!P114/'Total vaccine expenditure'!P114)</f>
        <v/>
      </c>
      <c r="P114" s="13" t="str">
        <f>IF(OR('Government vaccine expenditure'!Q114="",'Total vaccine expenditure'!Q114=""),"",'Government vaccine expenditure'!Q114/'Total vaccine expenditure'!Q114)</f>
        <v/>
      </c>
      <c r="Q114" s="13" t="str">
        <f>IF(OR('Government vaccine expenditure'!R114="",'Total vaccine expenditure'!R114=""),"",'Government vaccine expenditure'!R114/'Total vaccine expenditure'!R114)</f>
        <v/>
      </c>
      <c r="R114" s="13" t="str">
        <f>IF(OR('Government vaccine expenditure'!S114="",'Total vaccine expenditure'!S114=""),"",'Government vaccine expenditure'!S114/'Total vaccine expenditure'!S114)</f>
        <v/>
      </c>
      <c r="S114" s="13" t="str">
        <f>IF(OR('Government vaccine expenditure'!T114="",'Total vaccine expenditure'!T114=""),"",'Government vaccine expenditure'!T114/'Total vaccine expenditure'!T114)</f>
        <v/>
      </c>
      <c r="T114" s="13" t="str">
        <f>IF(OR('Government vaccine expenditure'!U114="",'Total vaccine expenditure'!U114=""),"",'Government vaccine expenditure'!U114/'Total vaccine expenditure'!U114)</f>
        <v/>
      </c>
      <c r="U114" s="13" t="str">
        <f>IF(OR('Government vaccine expenditure'!V114="",'Total vaccine expenditure'!V114=""),"",'Government vaccine expenditure'!V114/'Total vaccine expenditure'!V114)</f>
        <v/>
      </c>
      <c r="V114" s="13" t="str">
        <f>IF(OR('Government vaccine expenditure'!W114="",'Total vaccine expenditure'!W114=""),"",'Government vaccine expenditure'!W114/'Total vaccine expenditure'!W114)</f>
        <v/>
      </c>
      <c r="W114" s="13" t="str">
        <f>IF(OR('Government vaccine expenditure'!X114="",'Total vaccine expenditure'!X114=""),"",'Government vaccine expenditure'!X114/'Total vaccine expenditure'!X114)</f>
        <v/>
      </c>
      <c r="X114" s="12"/>
      <c r="Y114" s="9"/>
    </row>
    <row r="115" spans="1:25" x14ac:dyDescent="0.3">
      <c r="A115" s="2" t="s">
        <v>105</v>
      </c>
      <c r="B115" s="10" t="s">
        <v>293</v>
      </c>
      <c r="C115" s="10" t="s">
        <v>420</v>
      </c>
      <c r="D115" s="10" t="s">
        <v>389</v>
      </c>
      <c r="E115" s="13">
        <f>IF(OR('Government vaccine expenditure'!F115="",'Total vaccine expenditure'!F115=""),"",'Government vaccine expenditure'!F115/'Total vaccine expenditure'!F115)</f>
        <v>0.19000000422222232</v>
      </c>
      <c r="F115" s="13">
        <f>IF(OR('Government vaccine expenditure'!G115="",'Total vaccine expenditure'!G115=""),"",'Government vaccine expenditure'!G115/'Total vaccine expenditure'!G115)</f>
        <v>0.18999999998304082</v>
      </c>
      <c r="G115" s="13">
        <f>IF(OR('Government vaccine expenditure'!H115="",'Total vaccine expenditure'!H115=""),"",'Government vaccine expenditure'!H115/'Total vaccine expenditure'!H115)</f>
        <v>0.61000000011996669</v>
      </c>
      <c r="H115" s="13">
        <f>IF(OR('Government vaccine expenditure'!I115="",'Total vaccine expenditure'!I115=""),"",'Government vaccine expenditure'!I115/'Total vaccine expenditure'!I115)</f>
        <v>0.63899972267635874</v>
      </c>
      <c r="I115" s="13">
        <f>IF(OR('Government vaccine expenditure'!J115="",'Total vaccine expenditure'!J115=""),"",'Government vaccine expenditure'!J115/'Total vaccine expenditure'!J115)</f>
        <v>0.80006001529658166</v>
      </c>
      <c r="J115" s="13">
        <f>IF(OR('Government vaccine expenditure'!K115="",'Total vaccine expenditure'!K115=""),"",'Government vaccine expenditure'!K115/'Total vaccine expenditure'!K115)</f>
        <v>0.68958770737299169</v>
      </c>
      <c r="K115" s="13">
        <f>IF(OR('Government vaccine expenditure'!L115="",'Total vaccine expenditure'!L115=""),"",'Government vaccine expenditure'!L115/'Total vaccine expenditure'!L115)</f>
        <v>0.74549152573032706</v>
      </c>
      <c r="L115" s="13">
        <f>IF(OR('Government vaccine expenditure'!M115="",'Total vaccine expenditure'!M115=""),"",'Government vaccine expenditure'!M115/'Total vaccine expenditure'!M115)</f>
        <v>0.84285968262750355</v>
      </c>
      <c r="M115" s="13">
        <f>IF(OR('Government vaccine expenditure'!N115="",'Total vaccine expenditure'!N115=""),"",'Government vaccine expenditure'!N115/'Total vaccine expenditure'!N115)</f>
        <v>0.87856641782449818</v>
      </c>
      <c r="N115" s="13">
        <f>IF(OR('Government vaccine expenditure'!O115="",'Total vaccine expenditure'!O115=""),"",'Government vaccine expenditure'!O115/'Total vaccine expenditure'!O115)</f>
        <v>0.98531406308041847</v>
      </c>
      <c r="O115" s="13">
        <f>IF(OR('Government vaccine expenditure'!P115="",'Total vaccine expenditure'!P115=""),"",'Government vaccine expenditure'!P115/'Total vaccine expenditure'!P115)</f>
        <v>0.99489933738279634</v>
      </c>
      <c r="P115" s="13">
        <f>IF(OR('Government vaccine expenditure'!Q115="",'Total vaccine expenditure'!Q115=""),"",'Government vaccine expenditure'!Q115/'Total vaccine expenditure'!Q115)</f>
        <v>1</v>
      </c>
      <c r="Q115" s="13">
        <f>IF(OR('Government vaccine expenditure'!R115="",'Total vaccine expenditure'!R115=""),"",'Government vaccine expenditure'!R115/'Total vaccine expenditure'!R115)</f>
        <v>0.97068923522234019</v>
      </c>
      <c r="R115" s="13">
        <f>IF(OR('Government vaccine expenditure'!S115="",'Total vaccine expenditure'!S115=""),"",'Government vaccine expenditure'!S115/'Total vaccine expenditure'!S115)</f>
        <v>0.92525504690317084</v>
      </c>
      <c r="S115" s="13">
        <f>IF(OR('Government vaccine expenditure'!T115="",'Total vaccine expenditure'!T115=""),"",'Government vaccine expenditure'!T115/'Total vaccine expenditure'!T115)</f>
        <v>0.91476659447273567</v>
      </c>
      <c r="T115" s="13">
        <f>IF(OR('Government vaccine expenditure'!U115="",'Total vaccine expenditure'!U115=""),"",'Government vaccine expenditure'!U115/'Total vaccine expenditure'!U115)</f>
        <v>1</v>
      </c>
      <c r="U115" s="13">
        <f>IF(OR('Government vaccine expenditure'!V115="",'Total vaccine expenditure'!V115=""),"",'Government vaccine expenditure'!V115/'Total vaccine expenditure'!V115)</f>
        <v>0.81761869158021605</v>
      </c>
      <c r="V115" s="13">
        <f>IF(OR('Government vaccine expenditure'!W115="",'Total vaccine expenditure'!W115=""),"",'Government vaccine expenditure'!W115/'Total vaccine expenditure'!W115)</f>
        <v>1</v>
      </c>
      <c r="W115" s="13">
        <f>IF(OR('Government vaccine expenditure'!X115="",'Total vaccine expenditure'!X115=""),"",'Government vaccine expenditure'!X115/'Total vaccine expenditure'!X115)</f>
        <v>1</v>
      </c>
      <c r="X115" s="12"/>
      <c r="Y115" s="6"/>
    </row>
    <row r="116" spans="1:25" x14ac:dyDescent="0.3">
      <c r="A116" s="2" t="s">
        <v>106</v>
      </c>
      <c r="B116" s="10" t="s">
        <v>294</v>
      </c>
      <c r="C116" s="10" t="s">
        <v>417</v>
      </c>
      <c r="D116" s="10" t="s">
        <v>374</v>
      </c>
      <c r="E116" s="13" t="str">
        <f>IF(OR('Government vaccine expenditure'!F116="",'Total vaccine expenditure'!F116=""),"",'Government vaccine expenditure'!F116/'Total vaccine expenditure'!F116)</f>
        <v/>
      </c>
      <c r="F116" s="13" t="str">
        <f>IF(OR('Government vaccine expenditure'!G116="",'Total vaccine expenditure'!G116=""),"",'Government vaccine expenditure'!G116/'Total vaccine expenditure'!G116)</f>
        <v/>
      </c>
      <c r="G116" s="13" t="str">
        <f>IF(OR('Government vaccine expenditure'!H116="",'Total vaccine expenditure'!H116=""),"",'Government vaccine expenditure'!H116/'Total vaccine expenditure'!H116)</f>
        <v/>
      </c>
      <c r="H116" s="13" t="str">
        <f>IF(OR('Government vaccine expenditure'!I116="",'Total vaccine expenditure'!I116=""),"",'Government vaccine expenditure'!I116/'Total vaccine expenditure'!I116)</f>
        <v/>
      </c>
      <c r="I116" s="13" t="str">
        <f>IF(OR('Government vaccine expenditure'!J116="",'Total vaccine expenditure'!J116=""),"",'Government vaccine expenditure'!J116/'Total vaccine expenditure'!J116)</f>
        <v/>
      </c>
      <c r="J116" s="13" t="str">
        <f>IF(OR('Government vaccine expenditure'!K116="",'Total vaccine expenditure'!K116=""),"",'Government vaccine expenditure'!K116/'Total vaccine expenditure'!K116)</f>
        <v/>
      </c>
      <c r="K116" s="13" t="str">
        <f>IF(OR('Government vaccine expenditure'!L116="",'Total vaccine expenditure'!L116=""),"",'Government vaccine expenditure'!L116/'Total vaccine expenditure'!L116)</f>
        <v/>
      </c>
      <c r="L116" s="13" t="str">
        <f>IF(OR('Government vaccine expenditure'!M116="",'Total vaccine expenditure'!M116=""),"",'Government vaccine expenditure'!M116/'Total vaccine expenditure'!M116)</f>
        <v/>
      </c>
      <c r="M116" s="13" t="str">
        <f>IF(OR('Government vaccine expenditure'!N116="",'Total vaccine expenditure'!N116=""),"",'Government vaccine expenditure'!N116/'Total vaccine expenditure'!N116)</f>
        <v/>
      </c>
      <c r="N116" s="13" t="str">
        <f>IF(OR('Government vaccine expenditure'!O116="",'Total vaccine expenditure'!O116=""),"",'Government vaccine expenditure'!O116/'Total vaccine expenditure'!O116)</f>
        <v/>
      </c>
      <c r="O116" s="13">
        <f>IF(OR('Government vaccine expenditure'!P116="",'Total vaccine expenditure'!P116=""),"",'Government vaccine expenditure'!P116/'Total vaccine expenditure'!P116)</f>
        <v>1</v>
      </c>
      <c r="P116" s="13">
        <f>IF(OR('Government vaccine expenditure'!Q116="",'Total vaccine expenditure'!Q116=""),"",'Government vaccine expenditure'!Q116/'Total vaccine expenditure'!Q116)</f>
        <v>1</v>
      </c>
      <c r="Q116" s="13">
        <f>IF(OR('Government vaccine expenditure'!R116="",'Total vaccine expenditure'!R116=""),"",'Government vaccine expenditure'!R116/'Total vaccine expenditure'!R116)</f>
        <v>1</v>
      </c>
      <c r="R116" s="13" t="str">
        <f>IF(OR('Government vaccine expenditure'!S116="",'Total vaccine expenditure'!S116=""),"",'Government vaccine expenditure'!S116/'Total vaccine expenditure'!S116)</f>
        <v/>
      </c>
      <c r="S116" s="13">
        <f>IF(OR('Government vaccine expenditure'!T116="",'Total vaccine expenditure'!T116=""),"",'Government vaccine expenditure'!T116/'Total vaccine expenditure'!T116)</f>
        <v>1</v>
      </c>
      <c r="T116" s="13">
        <f>IF(OR('Government vaccine expenditure'!U116="",'Total vaccine expenditure'!U116=""),"",'Government vaccine expenditure'!U116/'Total vaccine expenditure'!U116)</f>
        <v>1</v>
      </c>
      <c r="U116" s="13">
        <f>IF(OR('Government vaccine expenditure'!V116="",'Total vaccine expenditure'!V116=""),"",'Government vaccine expenditure'!V116/'Total vaccine expenditure'!V116)</f>
        <v>1</v>
      </c>
      <c r="V116" s="13">
        <f>IF(OR('Government vaccine expenditure'!W116="",'Total vaccine expenditure'!W116=""),"",'Government vaccine expenditure'!W116/'Total vaccine expenditure'!W116)</f>
        <v>1</v>
      </c>
      <c r="W116" s="13">
        <f>IF(OR('Government vaccine expenditure'!X116="",'Total vaccine expenditure'!X116=""),"",'Government vaccine expenditure'!X116/'Total vaccine expenditure'!X116)</f>
        <v>1</v>
      </c>
      <c r="X116" s="12"/>
      <c r="Y116" s="6"/>
    </row>
    <row r="117" spans="1:25" x14ac:dyDescent="0.3">
      <c r="A117" s="2" t="s">
        <v>107</v>
      </c>
      <c r="B117" s="10" t="s">
        <v>295</v>
      </c>
      <c r="C117" s="10" t="s">
        <v>416</v>
      </c>
      <c r="D117" s="10" t="s">
        <v>386</v>
      </c>
      <c r="E117" s="13">
        <f>IF(OR('Government vaccine expenditure'!F117="",'Total vaccine expenditure'!F117=""),"",'Government vaccine expenditure'!F117/'Total vaccine expenditure'!F117)</f>
        <v>1</v>
      </c>
      <c r="F117" s="13">
        <f>IF(OR('Government vaccine expenditure'!G117="",'Total vaccine expenditure'!G117=""),"",'Government vaccine expenditure'!G117/'Total vaccine expenditure'!G117)</f>
        <v>0.99999995569491062</v>
      </c>
      <c r="G117" s="13">
        <f>IF(OR('Government vaccine expenditure'!H117="",'Total vaccine expenditure'!H117=""),"",'Government vaccine expenditure'!H117/'Total vaccine expenditure'!H117)</f>
        <v>1.0000000400345541</v>
      </c>
      <c r="H117" s="13">
        <f>IF(OR('Government vaccine expenditure'!I117="",'Total vaccine expenditure'!I117=""),"",'Government vaccine expenditure'!I117/'Total vaccine expenditure'!I117)</f>
        <v>0.99999996668177205</v>
      </c>
      <c r="I117" s="13">
        <f>IF(OR('Government vaccine expenditure'!J117="",'Total vaccine expenditure'!J117=""),"",'Government vaccine expenditure'!J117/'Total vaccine expenditure'!J117)</f>
        <v>0.91666669581927163</v>
      </c>
      <c r="J117" s="13">
        <f>IF(OR('Government vaccine expenditure'!K117="",'Total vaccine expenditure'!K117=""),"",'Government vaccine expenditure'!K117/'Total vaccine expenditure'!K117)</f>
        <v>1</v>
      </c>
      <c r="K117" s="13">
        <f>IF(OR('Government vaccine expenditure'!L117="",'Total vaccine expenditure'!L117=""),"",'Government vaccine expenditure'!L117/'Total vaccine expenditure'!L117)</f>
        <v>1</v>
      </c>
      <c r="L117" s="13">
        <f>IF(OR('Government vaccine expenditure'!M117="",'Total vaccine expenditure'!M117=""),"",'Government vaccine expenditure'!M117/'Total vaccine expenditure'!M117)</f>
        <v>1</v>
      </c>
      <c r="M117" s="13">
        <f>IF(OR('Government vaccine expenditure'!N117="",'Total vaccine expenditure'!N117=""),"",'Government vaccine expenditure'!N117/'Total vaccine expenditure'!N117)</f>
        <v>1</v>
      </c>
      <c r="N117" s="13">
        <f>IF(OR('Government vaccine expenditure'!O117="",'Total vaccine expenditure'!O117=""),"",'Government vaccine expenditure'!O117/'Total vaccine expenditure'!O117)</f>
        <v>1</v>
      </c>
      <c r="O117" s="13">
        <f>IF(OR('Government vaccine expenditure'!P117="",'Total vaccine expenditure'!P117=""),"",'Government vaccine expenditure'!P117/'Total vaccine expenditure'!P117)</f>
        <v>1</v>
      </c>
      <c r="P117" s="13">
        <f>IF(OR('Government vaccine expenditure'!Q117="",'Total vaccine expenditure'!Q117=""),"",'Government vaccine expenditure'!Q117/'Total vaccine expenditure'!Q117)</f>
        <v>1</v>
      </c>
      <c r="Q117" s="13">
        <f>IF(OR('Government vaccine expenditure'!R117="",'Total vaccine expenditure'!R117=""),"",'Government vaccine expenditure'!R117/'Total vaccine expenditure'!R117)</f>
        <v>1</v>
      </c>
      <c r="R117" s="13">
        <f>IF(OR('Government vaccine expenditure'!S117="",'Total vaccine expenditure'!S117=""),"",'Government vaccine expenditure'!S117/'Total vaccine expenditure'!S117)</f>
        <v>1</v>
      </c>
      <c r="S117" s="13" t="str">
        <f>IF(OR('Government vaccine expenditure'!T117="",'Total vaccine expenditure'!T117=""),"",'Government vaccine expenditure'!T117/'Total vaccine expenditure'!T117)</f>
        <v/>
      </c>
      <c r="T117" s="13" t="str">
        <f>IF(OR('Government vaccine expenditure'!U117="",'Total vaccine expenditure'!U117=""),"",'Government vaccine expenditure'!U117/'Total vaccine expenditure'!U117)</f>
        <v/>
      </c>
      <c r="U117" s="13">
        <f>IF(OR('Government vaccine expenditure'!V117="",'Total vaccine expenditure'!V117=""),"",'Government vaccine expenditure'!V117/'Total vaccine expenditure'!V117)</f>
        <v>1</v>
      </c>
      <c r="V117" s="13">
        <f>IF(OR('Government vaccine expenditure'!W117="",'Total vaccine expenditure'!W117=""),"",'Government vaccine expenditure'!W117/'Total vaccine expenditure'!W117)</f>
        <v>1</v>
      </c>
      <c r="W117" s="13">
        <f>IF(OR('Government vaccine expenditure'!X117="",'Total vaccine expenditure'!X117=""),"",'Government vaccine expenditure'!X117/'Total vaccine expenditure'!X117)</f>
        <v>1</v>
      </c>
      <c r="X117" s="12"/>
      <c r="Y117" s="6"/>
    </row>
    <row r="118" spans="1:25" x14ac:dyDescent="0.3">
      <c r="A118" s="2" t="s">
        <v>108</v>
      </c>
      <c r="B118" s="10" t="s">
        <v>296</v>
      </c>
      <c r="C118" s="10" t="s">
        <v>418</v>
      </c>
      <c r="D118" s="10" t="s">
        <v>373</v>
      </c>
      <c r="E118" s="13">
        <f>IF(OR('Government vaccine expenditure'!F118="",'Total vaccine expenditure'!F118=""),"",'Government vaccine expenditure'!F118/'Total vaccine expenditure'!F118)</f>
        <v>1</v>
      </c>
      <c r="F118" s="13">
        <f>IF(OR('Government vaccine expenditure'!G118="",'Total vaccine expenditure'!G118=""),"",'Government vaccine expenditure'!G118/'Total vaccine expenditure'!G118)</f>
        <v>1</v>
      </c>
      <c r="G118" s="13">
        <f>IF(OR('Government vaccine expenditure'!H118="",'Total vaccine expenditure'!H118=""),"",'Government vaccine expenditure'!H118/'Total vaccine expenditure'!H118)</f>
        <v>1</v>
      </c>
      <c r="H118" s="13">
        <f>IF(OR('Government vaccine expenditure'!I118="",'Total vaccine expenditure'!I118=""),"",'Government vaccine expenditure'!I118/'Total vaccine expenditure'!I118)</f>
        <v>1</v>
      </c>
      <c r="I118" s="13">
        <f>IF(OR('Government vaccine expenditure'!J118="",'Total vaccine expenditure'!J118=""),"",'Government vaccine expenditure'!J118/'Total vaccine expenditure'!J118)</f>
        <v>0.26601398601398601</v>
      </c>
      <c r="J118" s="13">
        <f>IF(OR('Government vaccine expenditure'!K118="",'Total vaccine expenditure'!K118=""),"",'Government vaccine expenditure'!K118/'Total vaccine expenditure'!K118)</f>
        <v>0.20318254436873079</v>
      </c>
      <c r="K118" s="13">
        <f>IF(OR('Government vaccine expenditure'!L118="",'Total vaccine expenditure'!L118=""),"",'Government vaccine expenditure'!L118/'Total vaccine expenditure'!L118)</f>
        <v>0.30299947934406635</v>
      </c>
      <c r="L118" s="13">
        <f>IF(OR('Government vaccine expenditure'!M118="",'Total vaccine expenditure'!M118=""),"",'Government vaccine expenditure'!M118/'Total vaccine expenditure'!M118)</f>
        <v>0.19537861398724421</v>
      </c>
      <c r="M118" s="13">
        <f>IF(OR('Government vaccine expenditure'!N118="",'Total vaccine expenditure'!N118=""),"",'Government vaccine expenditure'!N118/'Total vaccine expenditure'!N118)</f>
        <v>0.20570676610696412</v>
      </c>
      <c r="N118" s="13">
        <f>IF(OR('Government vaccine expenditure'!O118="",'Total vaccine expenditure'!O118=""),"",'Government vaccine expenditure'!O118/'Total vaccine expenditure'!O118)</f>
        <v>0.21577309597756128</v>
      </c>
      <c r="O118" s="13">
        <f>IF(OR('Government vaccine expenditure'!P118="",'Total vaccine expenditure'!P118=""),"",'Government vaccine expenditure'!P118/'Total vaccine expenditure'!P118)</f>
        <v>0.22558750782716858</v>
      </c>
      <c r="P118" s="13">
        <f>IF(OR('Government vaccine expenditure'!Q118="",'Total vaccine expenditure'!Q118=""),"",'Government vaccine expenditure'!Q118/'Total vaccine expenditure'!Q118)</f>
        <v>0.23515927034184414</v>
      </c>
      <c r="Q118" s="13">
        <f>IF(OR('Government vaccine expenditure'!R118="",'Total vaccine expenditure'!R118=""),"",'Government vaccine expenditure'!R118/'Total vaccine expenditure'!R118)</f>
        <v>0.35009183331549187</v>
      </c>
      <c r="R118" s="13">
        <f>IF(OR('Government vaccine expenditure'!S118="",'Total vaccine expenditure'!S118=""),"",'Government vaccine expenditure'!S118/'Total vaccine expenditure'!S118)</f>
        <v>0.15395026853630001</v>
      </c>
      <c r="S118" s="13">
        <f>IF(OR('Government vaccine expenditure'!T118="",'Total vaccine expenditure'!T118=""),"",'Government vaccine expenditure'!T118/'Total vaccine expenditure'!T118)</f>
        <v>0.30497315433492267</v>
      </c>
      <c r="T118" s="13">
        <f>IF(OR('Government vaccine expenditure'!U118="",'Total vaccine expenditure'!U118=""),"",'Government vaccine expenditure'!U118/'Total vaccine expenditure'!U118)</f>
        <v>0.22074673875666498</v>
      </c>
      <c r="U118" s="13">
        <f>IF(OR('Government vaccine expenditure'!V118="",'Total vaccine expenditure'!V118=""),"",'Government vaccine expenditure'!V118/'Total vaccine expenditure'!V118)</f>
        <v>9.9181342772040729E-2</v>
      </c>
      <c r="V118" s="13">
        <f>IF(OR('Government vaccine expenditure'!W118="",'Total vaccine expenditure'!W118=""),"",'Government vaccine expenditure'!W118/'Total vaccine expenditure'!W118)</f>
        <v>0.10468011759759301</v>
      </c>
      <c r="W118" s="13">
        <f>IF(OR('Government vaccine expenditure'!X118="",'Total vaccine expenditure'!X118=""),"",'Government vaccine expenditure'!X118/'Total vaccine expenditure'!X118)</f>
        <v>8.9907335077933997E-2</v>
      </c>
      <c r="X118" s="12"/>
      <c r="Y118" s="9"/>
    </row>
    <row r="119" spans="1:25" x14ac:dyDescent="0.3">
      <c r="A119" s="2" t="s">
        <v>109</v>
      </c>
      <c r="B119" s="10" t="s">
        <v>297</v>
      </c>
      <c r="C119" s="10" t="s">
        <v>421</v>
      </c>
      <c r="D119" s="10" t="s">
        <v>383</v>
      </c>
      <c r="E119" s="13" t="str">
        <f>IF(OR('Government vaccine expenditure'!F119="",'Total vaccine expenditure'!F119=""),"",'Government vaccine expenditure'!F119/'Total vaccine expenditure'!F119)</f>
        <v/>
      </c>
      <c r="F119" s="13" t="str">
        <f>IF(OR('Government vaccine expenditure'!G119="",'Total vaccine expenditure'!G119=""),"",'Government vaccine expenditure'!G119/'Total vaccine expenditure'!G119)</f>
        <v/>
      </c>
      <c r="G119" s="13" t="str">
        <f>IF(OR('Government vaccine expenditure'!H119="",'Total vaccine expenditure'!H119=""),"",'Government vaccine expenditure'!H119/'Total vaccine expenditure'!H119)</f>
        <v/>
      </c>
      <c r="H119" s="13" t="str">
        <f>IF(OR('Government vaccine expenditure'!I119="",'Total vaccine expenditure'!I119=""),"",'Government vaccine expenditure'!I119/'Total vaccine expenditure'!I119)</f>
        <v/>
      </c>
      <c r="I119" s="13" t="str">
        <f>IF(OR('Government vaccine expenditure'!J119="",'Total vaccine expenditure'!J119=""),"",'Government vaccine expenditure'!J119/'Total vaccine expenditure'!J119)</f>
        <v/>
      </c>
      <c r="J119" s="13" t="str">
        <f>IF(OR('Government vaccine expenditure'!K119="",'Total vaccine expenditure'!K119=""),"",'Government vaccine expenditure'!K119/'Total vaccine expenditure'!K119)</f>
        <v/>
      </c>
      <c r="K119" s="13">
        <f>IF(OR('Government vaccine expenditure'!L119="",'Total vaccine expenditure'!L119=""),"",'Government vaccine expenditure'!L119/'Total vaccine expenditure'!L119)</f>
        <v>0.55647743789735693</v>
      </c>
      <c r="L119" s="13">
        <f>IF(OR('Government vaccine expenditure'!M119="",'Total vaccine expenditure'!M119=""),"",'Government vaccine expenditure'!M119/'Total vaccine expenditure'!M119)</f>
        <v>0.44597732621755193</v>
      </c>
      <c r="M119" s="13">
        <f>IF(OR('Government vaccine expenditure'!N119="",'Total vaccine expenditure'!N119=""),"",'Government vaccine expenditure'!N119/'Total vaccine expenditure'!N119)</f>
        <v>0.61545753308171369</v>
      </c>
      <c r="N119" s="13">
        <f>IF(OR('Government vaccine expenditure'!O119="",'Total vaccine expenditure'!O119=""),"",'Government vaccine expenditure'!O119/'Total vaccine expenditure'!O119)</f>
        <v>0.1089043445913149</v>
      </c>
      <c r="O119" s="13">
        <f>IF(OR('Government vaccine expenditure'!P119="",'Total vaccine expenditure'!P119=""),"",'Government vaccine expenditure'!P119/'Total vaccine expenditure'!P119)</f>
        <v>6.4287970289511762E-2</v>
      </c>
      <c r="P119" s="13">
        <f>IF(OR('Government vaccine expenditure'!Q119="",'Total vaccine expenditure'!Q119=""),"",'Government vaccine expenditure'!Q119/'Total vaccine expenditure'!Q119)</f>
        <v>0.24014336917562723</v>
      </c>
      <c r="Q119" s="13">
        <f>IF(OR('Government vaccine expenditure'!R119="",'Total vaccine expenditure'!R119=""),"",'Government vaccine expenditure'!R119/'Total vaccine expenditure'!R119)</f>
        <v>0.32419455705793204</v>
      </c>
      <c r="R119" s="13">
        <f>IF(OR('Government vaccine expenditure'!S119="",'Total vaccine expenditure'!S119=""),"",'Government vaccine expenditure'!S119/'Total vaccine expenditure'!S119)</f>
        <v>0.29260076421981335</v>
      </c>
      <c r="S119" s="13" t="str">
        <f>IF(OR('Government vaccine expenditure'!T119="",'Total vaccine expenditure'!T119=""),"",'Government vaccine expenditure'!T119/'Total vaccine expenditure'!T119)</f>
        <v/>
      </c>
      <c r="T119" s="13">
        <f>IF(OR('Government vaccine expenditure'!U119="",'Total vaccine expenditure'!U119=""),"",'Government vaccine expenditure'!U119/'Total vaccine expenditure'!U119)</f>
        <v>0.31871824994594444</v>
      </c>
      <c r="U119" s="13">
        <f>IF(OR('Government vaccine expenditure'!V119="",'Total vaccine expenditure'!V119=""),"",'Government vaccine expenditure'!V119/'Total vaccine expenditure'!V119)</f>
        <v>0.28288403263925194</v>
      </c>
      <c r="V119" s="13">
        <f>IF(OR('Government vaccine expenditure'!W119="",'Total vaccine expenditure'!W119=""),"",'Government vaccine expenditure'!W119/'Total vaccine expenditure'!W119)</f>
        <v>0.3378187246588466</v>
      </c>
      <c r="W119" s="13">
        <f>IF(OR('Government vaccine expenditure'!X119="",'Total vaccine expenditure'!X119=""),"",'Government vaccine expenditure'!X119/'Total vaccine expenditure'!X119)</f>
        <v>0.36718473360843745</v>
      </c>
      <c r="X119" s="12"/>
      <c r="Y119" s="6"/>
    </row>
    <row r="120" spans="1:25" x14ac:dyDescent="0.3">
      <c r="A120" s="2" t="s">
        <v>110</v>
      </c>
      <c r="B120" s="10" t="s">
        <v>298</v>
      </c>
      <c r="C120" s="10" t="s">
        <v>418</v>
      </c>
      <c r="D120" s="10" t="s">
        <v>386</v>
      </c>
      <c r="E120" s="13">
        <f>IF(OR('Government vaccine expenditure'!F120="",'Total vaccine expenditure'!F120=""),"",'Government vaccine expenditure'!F120/'Total vaccine expenditure'!F120)</f>
        <v>1</v>
      </c>
      <c r="F120" s="13">
        <f>IF(OR('Government vaccine expenditure'!G120="",'Total vaccine expenditure'!G120=""),"",'Government vaccine expenditure'!G120/'Total vaccine expenditure'!G120)</f>
        <v>0.9999998082085555</v>
      </c>
      <c r="G120" s="13">
        <f>IF(OR('Government vaccine expenditure'!H120="",'Total vaccine expenditure'!H120=""),"",'Government vaccine expenditure'!H120/'Total vaccine expenditure'!H120)</f>
        <v>1.0000000859164802</v>
      </c>
      <c r="H120" s="13">
        <f>IF(OR('Government vaccine expenditure'!I120="",'Total vaccine expenditure'!I120=""),"",'Government vaccine expenditure'!I120/'Total vaccine expenditure'!I120)</f>
        <v>1.0000003936255866</v>
      </c>
      <c r="I120" s="13">
        <f>IF(OR('Government vaccine expenditure'!J120="",'Total vaccine expenditure'!J120=""),"",'Government vaccine expenditure'!J120/'Total vaccine expenditure'!J120)</f>
        <v>1</v>
      </c>
      <c r="J120" s="13">
        <f>IF(OR('Government vaccine expenditure'!K120="",'Total vaccine expenditure'!K120=""),"",'Government vaccine expenditure'!K120/'Total vaccine expenditure'!K120)</f>
        <v>1</v>
      </c>
      <c r="K120" s="13">
        <f>IF(OR('Government vaccine expenditure'!L120="",'Total vaccine expenditure'!L120=""),"",'Government vaccine expenditure'!L120/'Total vaccine expenditure'!L120)</f>
        <v>0.45011611367703541</v>
      </c>
      <c r="L120" s="13">
        <f>IF(OR('Government vaccine expenditure'!M120="",'Total vaccine expenditure'!M120=""),"",'Government vaccine expenditure'!M120/'Total vaccine expenditure'!M120)</f>
        <v>1</v>
      </c>
      <c r="M120" s="13">
        <f>IF(OR('Government vaccine expenditure'!N120="",'Total vaccine expenditure'!N120=""),"",'Government vaccine expenditure'!N120/'Total vaccine expenditure'!N120)</f>
        <v>0.5</v>
      </c>
      <c r="N120" s="13" t="str">
        <f>IF(OR('Government vaccine expenditure'!O120="",'Total vaccine expenditure'!O120=""),"",'Government vaccine expenditure'!O120/'Total vaccine expenditure'!O120)</f>
        <v/>
      </c>
      <c r="O120" s="13">
        <f>IF(OR('Government vaccine expenditure'!P120="",'Total vaccine expenditure'!P120=""),"",'Government vaccine expenditure'!P120/'Total vaccine expenditure'!P120)</f>
        <v>1</v>
      </c>
      <c r="P120" s="13">
        <f>IF(OR('Government vaccine expenditure'!Q120="",'Total vaccine expenditure'!Q120=""),"",'Government vaccine expenditure'!Q120/'Total vaccine expenditure'!Q120)</f>
        <v>1</v>
      </c>
      <c r="Q120" s="13">
        <f>IF(OR('Government vaccine expenditure'!R120="",'Total vaccine expenditure'!R120=""),"",'Government vaccine expenditure'!R120/'Total vaccine expenditure'!R120)</f>
        <v>1</v>
      </c>
      <c r="R120" s="13">
        <f>IF(OR('Government vaccine expenditure'!S120="",'Total vaccine expenditure'!S120=""),"",'Government vaccine expenditure'!S120/'Total vaccine expenditure'!S120)</f>
        <v>1</v>
      </c>
      <c r="S120" s="13">
        <f>IF(OR('Government vaccine expenditure'!T120="",'Total vaccine expenditure'!T120=""),"",'Government vaccine expenditure'!T120/'Total vaccine expenditure'!T120)</f>
        <v>1</v>
      </c>
      <c r="T120" s="13">
        <f>IF(OR('Government vaccine expenditure'!U120="",'Total vaccine expenditure'!U120=""),"",'Government vaccine expenditure'!U120/'Total vaccine expenditure'!U120)</f>
        <v>1</v>
      </c>
      <c r="U120" s="13">
        <f>IF(OR('Government vaccine expenditure'!V120="",'Total vaccine expenditure'!V120=""),"",'Government vaccine expenditure'!V120/'Total vaccine expenditure'!V120)</f>
        <v>1</v>
      </c>
      <c r="V120" s="13">
        <f>IF(OR('Government vaccine expenditure'!W120="",'Total vaccine expenditure'!W120=""),"",'Government vaccine expenditure'!W120/'Total vaccine expenditure'!W120)</f>
        <v>1</v>
      </c>
      <c r="W120" s="13" t="str">
        <f>IF(OR('Government vaccine expenditure'!X120="",'Total vaccine expenditure'!X120=""),"",'Government vaccine expenditure'!X120/'Total vaccine expenditure'!X120)</f>
        <v/>
      </c>
      <c r="X120" s="12"/>
      <c r="Y120" s="6"/>
    </row>
    <row r="121" spans="1:25" x14ac:dyDescent="0.3">
      <c r="A121" s="2" t="s">
        <v>111</v>
      </c>
      <c r="B121" s="10" t="s">
        <v>299</v>
      </c>
      <c r="C121" s="10" t="s">
        <v>420</v>
      </c>
      <c r="D121" s="10" t="s">
        <v>374</v>
      </c>
      <c r="E121" s="13" t="str">
        <f>IF(OR('Government vaccine expenditure'!F121="",'Total vaccine expenditure'!F121=""),"",'Government vaccine expenditure'!F121/'Total vaccine expenditure'!F121)</f>
        <v/>
      </c>
      <c r="F121" s="13">
        <f>IF(OR('Government vaccine expenditure'!G121="",'Total vaccine expenditure'!G121=""),"",'Government vaccine expenditure'!G121/'Total vaccine expenditure'!G121)</f>
        <v>1.0000597550044816</v>
      </c>
      <c r="G121" s="13">
        <f>IF(OR('Government vaccine expenditure'!H121="",'Total vaccine expenditure'!H121=""),"",'Government vaccine expenditure'!H121/'Total vaccine expenditure'!H121)</f>
        <v>1.0000174061208029</v>
      </c>
      <c r="H121" s="13">
        <f>IF(OR('Government vaccine expenditure'!I121="",'Total vaccine expenditure'!I121=""),"",'Government vaccine expenditure'!I121/'Total vaccine expenditure'!I121)</f>
        <v>0.99998775499030623</v>
      </c>
      <c r="I121" s="13">
        <f>IF(OR('Government vaccine expenditure'!J121="",'Total vaccine expenditure'!J121=""),"",'Government vaccine expenditure'!J121/'Total vaccine expenditure'!J121)</f>
        <v>1</v>
      </c>
      <c r="J121" s="13">
        <f>IF(OR('Government vaccine expenditure'!K121="",'Total vaccine expenditure'!K121=""),"",'Government vaccine expenditure'!K121/'Total vaccine expenditure'!K121)</f>
        <v>1</v>
      </c>
      <c r="K121" s="13">
        <f>IF(OR('Government vaccine expenditure'!L121="",'Total vaccine expenditure'!L121=""),"",'Government vaccine expenditure'!L121/'Total vaccine expenditure'!L121)</f>
        <v>0.77996870109546168</v>
      </c>
      <c r="L121" s="13">
        <f>IF(OR('Government vaccine expenditure'!M121="",'Total vaccine expenditure'!M121=""),"",'Government vaccine expenditure'!M121/'Total vaccine expenditure'!M121)</f>
        <v>1</v>
      </c>
      <c r="M121" s="13" t="str">
        <f>IF(OR('Government vaccine expenditure'!N121="",'Total vaccine expenditure'!N121=""),"",'Government vaccine expenditure'!N121/'Total vaccine expenditure'!N121)</f>
        <v/>
      </c>
      <c r="N121" s="13" t="str">
        <f>IF(OR('Government vaccine expenditure'!O121="",'Total vaccine expenditure'!O121=""),"",'Government vaccine expenditure'!O121/'Total vaccine expenditure'!O121)</f>
        <v/>
      </c>
      <c r="O121" s="13" t="str">
        <f>IF(OR('Government vaccine expenditure'!P121="",'Total vaccine expenditure'!P121=""),"",'Government vaccine expenditure'!P121/'Total vaccine expenditure'!P121)</f>
        <v/>
      </c>
      <c r="P121" s="13">
        <f>IF(OR('Government vaccine expenditure'!Q121="",'Total vaccine expenditure'!Q121=""),"",'Government vaccine expenditure'!Q121/'Total vaccine expenditure'!Q121)</f>
        <v>1</v>
      </c>
      <c r="Q121" s="13">
        <f>IF(OR('Government vaccine expenditure'!R121="",'Total vaccine expenditure'!R121=""),"",'Government vaccine expenditure'!R121/'Total vaccine expenditure'!R121)</f>
        <v>1</v>
      </c>
      <c r="R121" s="13">
        <f>IF(OR('Government vaccine expenditure'!S121="",'Total vaccine expenditure'!S121=""),"",'Government vaccine expenditure'!S121/'Total vaccine expenditure'!S121)</f>
        <v>1</v>
      </c>
      <c r="S121" s="13" t="str">
        <f>IF(OR('Government vaccine expenditure'!T121="",'Total vaccine expenditure'!T121=""),"",'Government vaccine expenditure'!T121/'Total vaccine expenditure'!T121)</f>
        <v/>
      </c>
      <c r="T121" s="13" t="str">
        <f>IF(OR('Government vaccine expenditure'!U121="",'Total vaccine expenditure'!U121=""),"",'Government vaccine expenditure'!U121/'Total vaccine expenditure'!U121)</f>
        <v/>
      </c>
      <c r="U121" s="13" t="str">
        <f>IF(OR('Government vaccine expenditure'!V121="",'Total vaccine expenditure'!V121=""),"",'Government vaccine expenditure'!V121/'Total vaccine expenditure'!V121)</f>
        <v/>
      </c>
      <c r="V121" s="13" t="str">
        <f>IF(OR('Government vaccine expenditure'!W121="",'Total vaccine expenditure'!W121=""),"",'Government vaccine expenditure'!W121/'Total vaccine expenditure'!W121)</f>
        <v/>
      </c>
      <c r="W121" s="13" t="str">
        <f>IF(OR('Government vaccine expenditure'!X121="",'Total vaccine expenditure'!X121=""),"",'Government vaccine expenditure'!X121/'Total vaccine expenditure'!X121)</f>
        <v/>
      </c>
      <c r="X121" s="12"/>
      <c r="Y121" s="9"/>
    </row>
    <row r="122" spans="1:25" x14ac:dyDescent="0.3">
      <c r="A122" s="2" t="s">
        <v>112</v>
      </c>
      <c r="B122" s="10" t="s">
        <v>300</v>
      </c>
      <c r="C122" s="10" t="s">
        <v>421</v>
      </c>
      <c r="D122" s="10" t="s">
        <v>379</v>
      </c>
      <c r="E122" s="13">
        <f>IF(OR('Government vaccine expenditure'!F122="",'Total vaccine expenditure'!F122=""),"",'Government vaccine expenditure'!F122/'Total vaccine expenditure'!F122)</f>
        <v>0.17999997762707437</v>
      </c>
      <c r="F122" s="13">
        <f>IF(OR('Government vaccine expenditure'!G122="",'Total vaccine expenditure'!G122=""),"",'Government vaccine expenditure'!G122/'Total vaccine expenditure'!G122)</f>
        <v>0.28499993553124187</v>
      </c>
      <c r="G122" s="13">
        <f>IF(OR('Government vaccine expenditure'!H122="",'Total vaccine expenditure'!H122=""),"",'Government vaccine expenditure'!H122/'Total vaccine expenditure'!H122)</f>
        <v>0.42999996533818347</v>
      </c>
      <c r="H122" s="13">
        <f>IF(OR('Government vaccine expenditure'!I122="",'Total vaccine expenditure'!I122=""),"",'Government vaccine expenditure'!I122/'Total vaccine expenditure'!I122)</f>
        <v>0.15699999353225122</v>
      </c>
      <c r="I122" s="13">
        <f>IF(OR('Government vaccine expenditure'!J122="",'Total vaccine expenditure'!J122=""),"",'Government vaccine expenditure'!J122/'Total vaccine expenditure'!J122)</f>
        <v>0.39144270524297203</v>
      </c>
      <c r="J122" s="13">
        <f>IF(OR('Government vaccine expenditure'!K122="",'Total vaccine expenditure'!K122=""),"",'Government vaccine expenditure'!K122/'Total vaccine expenditure'!K122)</f>
        <v>0.1987084528036118</v>
      </c>
      <c r="K122" s="13">
        <f>IF(OR('Government vaccine expenditure'!L122="",'Total vaccine expenditure'!L122=""),"",'Government vaccine expenditure'!L122/'Total vaccine expenditure'!L122)</f>
        <v>0.44860325515050742</v>
      </c>
      <c r="L122" s="13">
        <f>IF(OR('Government vaccine expenditure'!M122="",'Total vaccine expenditure'!M122=""),"",'Government vaccine expenditure'!M122/'Total vaccine expenditure'!M122)</f>
        <v>0.3594540079250087</v>
      </c>
      <c r="M122" s="13">
        <f>IF(OR('Government vaccine expenditure'!N122="",'Total vaccine expenditure'!N122=""),"",'Government vaccine expenditure'!N122/'Total vaccine expenditure'!N122)</f>
        <v>0.29170554080084099</v>
      </c>
      <c r="N122" s="13">
        <f>IF(OR('Government vaccine expenditure'!O122="",'Total vaccine expenditure'!O122=""),"",'Government vaccine expenditure'!O122/'Total vaccine expenditure'!O122)</f>
        <v>0.26808667559291871</v>
      </c>
      <c r="O122" s="13">
        <f>IF(OR('Government vaccine expenditure'!P122="",'Total vaccine expenditure'!P122=""),"",'Government vaccine expenditure'!P122/'Total vaccine expenditure'!P122)</f>
        <v>0.22217529118434809</v>
      </c>
      <c r="P122" s="13">
        <f>IF(OR('Government vaccine expenditure'!Q122="",'Total vaccine expenditure'!Q122=""),"",'Government vaccine expenditure'!Q122/'Total vaccine expenditure'!Q122)</f>
        <v>0.25076834851890628</v>
      </c>
      <c r="Q122" s="13">
        <f>IF(OR('Government vaccine expenditure'!R122="",'Total vaccine expenditure'!R122=""),"",'Government vaccine expenditure'!R122/'Total vaccine expenditure'!R122)</f>
        <v>0.25124102617985433</v>
      </c>
      <c r="R122" s="13">
        <f>IF(OR('Government vaccine expenditure'!S122="",'Total vaccine expenditure'!S122=""),"",'Government vaccine expenditure'!S122/'Total vaccine expenditure'!S122)</f>
        <v>0.28480305585878324</v>
      </c>
      <c r="S122" s="13">
        <f>IF(OR('Government vaccine expenditure'!T122="",'Total vaccine expenditure'!T122=""),"",'Government vaccine expenditure'!T122/'Total vaccine expenditure'!T122)</f>
        <v>0.37173787717980372</v>
      </c>
      <c r="T122" s="13">
        <f>IF(OR('Government vaccine expenditure'!U122="",'Total vaccine expenditure'!U122=""),"",'Government vaccine expenditure'!U122/'Total vaccine expenditure'!U122)</f>
        <v>0.32803138804908111</v>
      </c>
      <c r="U122" s="13">
        <f>IF(OR('Government vaccine expenditure'!V122="",'Total vaccine expenditure'!V122=""),"",'Government vaccine expenditure'!V122/'Total vaccine expenditure'!V122)</f>
        <v>0.28177443979915029</v>
      </c>
      <c r="V122" s="13">
        <f>IF(OR('Government vaccine expenditure'!W122="",'Total vaccine expenditure'!W122=""),"",'Government vaccine expenditure'!W122/'Total vaccine expenditure'!W122)</f>
        <v>0.27557898069358566</v>
      </c>
      <c r="W122" s="13">
        <f>IF(OR('Government vaccine expenditure'!X122="",'Total vaccine expenditure'!X122=""),"",'Government vaccine expenditure'!X122/'Total vaccine expenditure'!X122)</f>
        <v>0.35272861661587618</v>
      </c>
      <c r="X122" s="12"/>
      <c r="Y122" s="6"/>
    </row>
    <row r="123" spans="1:25" x14ac:dyDescent="0.3">
      <c r="A123" s="2" t="s">
        <v>113</v>
      </c>
      <c r="B123" s="10" t="s">
        <v>301</v>
      </c>
      <c r="C123" s="10" t="s">
        <v>417</v>
      </c>
      <c r="D123" s="10" t="s">
        <v>374</v>
      </c>
      <c r="E123" s="13" t="str">
        <f>IF(OR('Government vaccine expenditure'!F123="",'Total vaccine expenditure'!F123=""),"",'Government vaccine expenditure'!F123/'Total vaccine expenditure'!F123)</f>
        <v/>
      </c>
      <c r="F123" s="13" t="str">
        <f>IF(OR('Government vaccine expenditure'!G123="",'Total vaccine expenditure'!G123=""),"",'Government vaccine expenditure'!G123/'Total vaccine expenditure'!G123)</f>
        <v/>
      </c>
      <c r="G123" s="13">
        <f>IF(OR('Government vaccine expenditure'!H123="",'Total vaccine expenditure'!H123=""),"",'Government vaccine expenditure'!H123/'Total vaccine expenditure'!H123)</f>
        <v>1.0000000034000001</v>
      </c>
      <c r="H123" s="13">
        <f>IF(OR('Government vaccine expenditure'!I123="",'Total vaccine expenditure'!I123=""),"",'Government vaccine expenditure'!I123/'Total vaccine expenditure'!I123)</f>
        <v>1.0000000041011428</v>
      </c>
      <c r="I123" s="13">
        <f>IF(OR('Government vaccine expenditure'!J123="",'Total vaccine expenditure'!J123=""),"",'Government vaccine expenditure'!J123/'Total vaccine expenditure'!J123)</f>
        <v>1</v>
      </c>
      <c r="J123" s="13">
        <f>IF(OR('Government vaccine expenditure'!K123="",'Total vaccine expenditure'!K123=""),"",'Government vaccine expenditure'!K123/'Total vaccine expenditure'!K123)</f>
        <v>1</v>
      </c>
      <c r="K123" s="13">
        <f>IF(OR('Government vaccine expenditure'!L123="",'Total vaccine expenditure'!L123=""),"",'Government vaccine expenditure'!L123/'Total vaccine expenditure'!L123)</f>
        <v>1</v>
      </c>
      <c r="L123" s="13">
        <f>IF(OR('Government vaccine expenditure'!M123="",'Total vaccine expenditure'!M123=""),"",'Government vaccine expenditure'!M123/'Total vaccine expenditure'!M123)</f>
        <v>1</v>
      </c>
      <c r="M123" s="13">
        <f>IF(OR('Government vaccine expenditure'!N123="",'Total vaccine expenditure'!N123=""),"",'Government vaccine expenditure'!N123/'Total vaccine expenditure'!N123)</f>
        <v>1</v>
      </c>
      <c r="N123" s="13">
        <f>IF(OR('Government vaccine expenditure'!O123="",'Total vaccine expenditure'!O123=""),"",'Government vaccine expenditure'!O123/'Total vaccine expenditure'!O123)</f>
        <v>1</v>
      </c>
      <c r="O123" s="13">
        <f>IF(OR('Government vaccine expenditure'!P123="",'Total vaccine expenditure'!P123=""),"",'Government vaccine expenditure'!P123/'Total vaccine expenditure'!P123)</f>
        <v>1</v>
      </c>
      <c r="P123" s="13">
        <f>IF(OR('Government vaccine expenditure'!Q123="",'Total vaccine expenditure'!Q123=""),"",'Government vaccine expenditure'!Q123/'Total vaccine expenditure'!Q123)</f>
        <v>1</v>
      </c>
      <c r="Q123" s="13">
        <f>IF(OR('Government vaccine expenditure'!R123="",'Total vaccine expenditure'!R123=""),"",'Government vaccine expenditure'!R123/'Total vaccine expenditure'!R123)</f>
        <v>1</v>
      </c>
      <c r="R123" s="13">
        <f>IF(OR('Government vaccine expenditure'!S123="",'Total vaccine expenditure'!S123=""),"",'Government vaccine expenditure'!S123/'Total vaccine expenditure'!S123)</f>
        <v>1</v>
      </c>
      <c r="S123" s="13">
        <f>IF(OR('Government vaccine expenditure'!T123="",'Total vaccine expenditure'!T123=""),"",'Government vaccine expenditure'!T123/'Total vaccine expenditure'!T123)</f>
        <v>1</v>
      </c>
      <c r="T123" s="13">
        <f>IF(OR('Government vaccine expenditure'!U123="",'Total vaccine expenditure'!U123=""),"",'Government vaccine expenditure'!U123/'Total vaccine expenditure'!U123)</f>
        <v>1</v>
      </c>
      <c r="U123" s="13">
        <f>IF(OR('Government vaccine expenditure'!V123="",'Total vaccine expenditure'!V123=""),"",'Government vaccine expenditure'!V123/'Total vaccine expenditure'!V123)</f>
        <v>1</v>
      </c>
      <c r="V123" s="13">
        <f>IF(OR('Government vaccine expenditure'!W123="",'Total vaccine expenditure'!W123=""),"",'Government vaccine expenditure'!W123/'Total vaccine expenditure'!W123)</f>
        <v>1</v>
      </c>
      <c r="W123" s="13">
        <f>IF(OR('Government vaccine expenditure'!X123="",'Total vaccine expenditure'!X123=""),"",'Government vaccine expenditure'!X123/'Total vaccine expenditure'!X123)</f>
        <v>1</v>
      </c>
      <c r="X123" s="12"/>
      <c r="Y123" s="9"/>
    </row>
    <row r="124" spans="1:25" x14ac:dyDescent="0.3">
      <c r="A124" s="2" t="s">
        <v>114</v>
      </c>
      <c r="B124" s="10" t="s">
        <v>302</v>
      </c>
      <c r="C124" s="10" t="s">
        <v>420</v>
      </c>
      <c r="D124" s="10" t="s">
        <v>374</v>
      </c>
      <c r="E124" s="13">
        <f>IF(OR('Government vaccine expenditure'!F124="",'Total vaccine expenditure'!F124=""),"",'Government vaccine expenditure'!F124/'Total vaccine expenditure'!F124)</f>
        <v>0.99999996724270968</v>
      </c>
      <c r="F124" s="13">
        <f>IF(OR('Government vaccine expenditure'!G124="",'Total vaccine expenditure'!G124=""),"",'Government vaccine expenditure'!G124/'Total vaccine expenditure'!G124)</f>
        <v>1</v>
      </c>
      <c r="G124" s="13">
        <f>IF(OR('Government vaccine expenditure'!H124="",'Total vaccine expenditure'!H124=""),"",'Government vaccine expenditure'!H124/'Total vaccine expenditure'!H124)</f>
        <v>1</v>
      </c>
      <c r="H124" s="13">
        <f>IF(OR('Government vaccine expenditure'!I124="",'Total vaccine expenditure'!I124=""),"",'Government vaccine expenditure'!I124/'Total vaccine expenditure'!I124)</f>
        <v>0.99999999059405587</v>
      </c>
      <c r="I124" s="13">
        <f>IF(OR('Government vaccine expenditure'!J124="",'Total vaccine expenditure'!J124=""),"",'Government vaccine expenditure'!J124/'Total vaccine expenditure'!J124)</f>
        <v>1</v>
      </c>
      <c r="J124" s="13">
        <f>IF(OR('Government vaccine expenditure'!K124="",'Total vaccine expenditure'!K124=""),"",'Government vaccine expenditure'!K124/'Total vaccine expenditure'!K124)</f>
        <v>1</v>
      </c>
      <c r="K124" s="13">
        <f>IF(OR('Government vaccine expenditure'!L124="",'Total vaccine expenditure'!L124=""),"",'Government vaccine expenditure'!L124/'Total vaccine expenditure'!L124)</f>
        <v>1</v>
      </c>
      <c r="L124" s="13">
        <f>IF(OR('Government vaccine expenditure'!M124="",'Total vaccine expenditure'!M124=""),"",'Government vaccine expenditure'!M124/'Total vaccine expenditure'!M124)</f>
        <v>1</v>
      </c>
      <c r="M124" s="13">
        <f>IF(OR('Government vaccine expenditure'!N124="",'Total vaccine expenditure'!N124=""),"",'Government vaccine expenditure'!N124/'Total vaccine expenditure'!N124)</f>
        <v>1</v>
      </c>
      <c r="N124" s="13">
        <f>IF(OR('Government vaccine expenditure'!O124="",'Total vaccine expenditure'!O124=""),"",'Government vaccine expenditure'!O124/'Total vaccine expenditure'!O124)</f>
        <v>1</v>
      </c>
      <c r="O124" s="13">
        <f>IF(OR('Government vaccine expenditure'!P124="",'Total vaccine expenditure'!P124=""),"",'Government vaccine expenditure'!P124/'Total vaccine expenditure'!P124)</f>
        <v>1</v>
      </c>
      <c r="P124" s="13">
        <f>IF(OR('Government vaccine expenditure'!Q124="",'Total vaccine expenditure'!Q124=""),"",'Government vaccine expenditure'!Q124/'Total vaccine expenditure'!Q124)</f>
        <v>1</v>
      </c>
      <c r="Q124" s="13" t="str">
        <f>IF(OR('Government vaccine expenditure'!R124="",'Total vaccine expenditure'!R124=""),"",'Government vaccine expenditure'!R124/'Total vaccine expenditure'!R124)</f>
        <v/>
      </c>
      <c r="R124" s="13" t="str">
        <f>IF(OR('Government vaccine expenditure'!S124="",'Total vaccine expenditure'!S124=""),"",'Government vaccine expenditure'!S124/'Total vaccine expenditure'!S124)</f>
        <v/>
      </c>
      <c r="S124" s="13" t="str">
        <f>IF(OR('Government vaccine expenditure'!T124="",'Total vaccine expenditure'!T124=""),"",'Government vaccine expenditure'!T124/'Total vaccine expenditure'!T124)</f>
        <v/>
      </c>
      <c r="T124" s="13" t="str">
        <f>IF(OR('Government vaccine expenditure'!U124="",'Total vaccine expenditure'!U124=""),"",'Government vaccine expenditure'!U124/'Total vaccine expenditure'!U124)</f>
        <v/>
      </c>
      <c r="U124" s="13" t="str">
        <f>IF(OR('Government vaccine expenditure'!V124="",'Total vaccine expenditure'!V124=""),"",'Government vaccine expenditure'!V124/'Total vaccine expenditure'!V124)</f>
        <v/>
      </c>
      <c r="V124" s="13" t="str">
        <f>IF(OR('Government vaccine expenditure'!W124="",'Total vaccine expenditure'!W124=""),"",'Government vaccine expenditure'!W124/'Total vaccine expenditure'!W124)</f>
        <v/>
      </c>
      <c r="W124" s="13" t="str">
        <f>IF(OR('Government vaccine expenditure'!X124="",'Total vaccine expenditure'!X124=""),"",'Government vaccine expenditure'!X124/'Total vaccine expenditure'!X124)</f>
        <v/>
      </c>
      <c r="X124" s="12"/>
      <c r="Y124" s="9"/>
    </row>
    <row r="125" spans="1:25" x14ac:dyDescent="0.3">
      <c r="A125" s="2" t="s">
        <v>115</v>
      </c>
      <c r="B125" s="10" t="s">
        <v>303</v>
      </c>
      <c r="C125" s="10" t="s">
        <v>419</v>
      </c>
      <c r="D125" s="10" t="s">
        <v>381</v>
      </c>
      <c r="E125" s="13">
        <f>IF(OR('Government vaccine expenditure'!F125="",'Total vaccine expenditure'!F125=""),"",'Government vaccine expenditure'!F125/'Total vaccine expenditure'!F125)</f>
        <v>0.83000000003194685</v>
      </c>
      <c r="F125" s="13">
        <f>IF(OR('Government vaccine expenditure'!G125="",'Total vaccine expenditure'!G125=""),"",'Government vaccine expenditure'!G125/'Total vaccine expenditure'!G125)</f>
        <v>0.49399999996713095</v>
      </c>
      <c r="G125" s="13">
        <f>IF(OR('Government vaccine expenditure'!H125="",'Total vaccine expenditure'!H125=""),"",'Government vaccine expenditure'!H125/'Total vaccine expenditure'!H125)</f>
        <v>0.65299999979731982</v>
      </c>
      <c r="H125" s="13">
        <f>IF(OR('Government vaccine expenditure'!I125="",'Total vaccine expenditure'!I125=""),"",'Government vaccine expenditure'!I125/'Total vaccine expenditure'!I125)</f>
        <v>0.55700004404875514</v>
      </c>
      <c r="I125" s="13">
        <f>IF(OR('Government vaccine expenditure'!J125="",'Total vaccine expenditure'!J125=""),"",'Government vaccine expenditure'!J125/'Total vaccine expenditure'!J125)</f>
        <v>0.41213331222195371</v>
      </c>
      <c r="J125" s="13">
        <f>IF(OR('Government vaccine expenditure'!K125="",'Total vaccine expenditure'!K125=""),"",'Government vaccine expenditure'!K125/'Total vaccine expenditure'!K125)</f>
        <v>9.6797350064881993E-2</v>
      </c>
      <c r="K125" s="13">
        <f>IF(OR('Government vaccine expenditure'!L125="",'Total vaccine expenditure'!L125=""),"",'Government vaccine expenditure'!L125/'Total vaccine expenditure'!L125)</f>
        <v>0.1936542138867301</v>
      </c>
      <c r="L125" s="13">
        <f>IF(OR('Government vaccine expenditure'!M125="",'Total vaccine expenditure'!M125=""),"",'Government vaccine expenditure'!M125/'Total vaccine expenditure'!M125)</f>
        <v>0.5995665169017832</v>
      </c>
      <c r="M125" s="13">
        <f>IF(OR('Government vaccine expenditure'!N125="",'Total vaccine expenditure'!N125=""),"",'Government vaccine expenditure'!N125/'Total vaccine expenditure'!N125)</f>
        <v>0.67448371908617311</v>
      </c>
      <c r="N125" s="13">
        <f>IF(OR('Government vaccine expenditure'!O125="",'Total vaccine expenditure'!O125=""),"",'Government vaccine expenditure'!O125/'Total vaccine expenditure'!O125)</f>
        <v>0.81553456277633962</v>
      </c>
      <c r="O125" s="13">
        <f>IF(OR('Government vaccine expenditure'!P125="",'Total vaccine expenditure'!P125=""),"",'Government vaccine expenditure'!P125/'Total vaccine expenditure'!P125)</f>
        <v>0.58367934902173491</v>
      </c>
      <c r="P125" s="13">
        <f>IF(OR('Government vaccine expenditure'!Q125="",'Total vaccine expenditure'!Q125=""),"",'Government vaccine expenditure'!Q125/'Total vaccine expenditure'!Q125)</f>
        <v>0.73159581179441524</v>
      </c>
      <c r="Q125" s="13">
        <f>IF(OR('Government vaccine expenditure'!R125="",'Total vaccine expenditure'!R125=""),"",'Government vaccine expenditure'!R125/'Total vaccine expenditure'!R125)</f>
        <v>0.67172027201744888</v>
      </c>
      <c r="R125" s="13">
        <f>IF(OR('Government vaccine expenditure'!S125="",'Total vaccine expenditure'!S125=""),"",'Government vaccine expenditure'!S125/'Total vaccine expenditure'!S125)</f>
        <v>0.82088123032007509</v>
      </c>
      <c r="S125" s="13">
        <f>IF(OR('Government vaccine expenditure'!T125="",'Total vaccine expenditure'!T125=""),"",'Government vaccine expenditure'!T125/'Total vaccine expenditure'!T125)</f>
        <v>0.88708046173691169</v>
      </c>
      <c r="T125" s="13">
        <f>IF(OR('Government vaccine expenditure'!U125="",'Total vaccine expenditure'!U125=""),"",'Government vaccine expenditure'!U125/'Total vaccine expenditure'!U125)</f>
        <v>0.90735698420503619</v>
      </c>
      <c r="U125" s="13">
        <f>IF(OR('Government vaccine expenditure'!V125="",'Total vaccine expenditure'!V125=""),"",'Government vaccine expenditure'!V125/'Total vaccine expenditure'!V125)</f>
        <v>0.53403548720781358</v>
      </c>
      <c r="V125" s="13">
        <f>IF(OR('Government vaccine expenditure'!W125="",'Total vaccine expenditure'!W125=""),"",'Government vaccine expenditure'!W125/'Total vaccine expenditure'!W125)</f>
        <v>0.71502091323274286</v>
      </c>
      <c r="W125" s="13">
        <f>IF(OR('Government vaccine expenditure'!X125="",'Total vaccine expenditure'!X125=""),"",'Government vaccine expenditure'!X125/'Total vaccine expenditure'!X125)</f>
        <v>0.89283343598674936</v>
      </c>
      <c r="X125" s="12"/>
      <c r="Y125" s="6"/>
    </row>
    <row r="126" spans="1:25" x14ac:dyDescent="0.3">
      <c r="A126" s="2" t="s">
        <v>407</v>
      </c>
      <c r="B126" s="10" t="s">
        <v>182</v>
      </c>
      <c r="C126" s="10" t="s">
        <v>418</v>
      </c>
      <c r="D126" s="10" t="s">
        <v>373</v>
      </c>
      <c r="E126" s="13">
        <f>IF(OR('Government vaccine expenditure'!F126="",'Total vaccine expenditure'!F126=""),"",'Government vaccine expenditure'!F126/'Total vaccine expenditure'!F126)</f>
        <v>0.190000019672493</v>
      </c>
      <c r="F126" s="13">
        <f>IF(OR('Government vaccine expenditure'!G126="",'Total vaccine expenditure'!G126=""),"",'Government vaccine expenditure'!G126/'Total vaccine expenditure'!G126)</f>
        <v>0.452799956440611</v>
      </c>
      <c r="G126" s="13">
        <f>IF(OR('Government vaccine expenditure'!H126="",'Total vaccine expenditure'!H126=""),"",'Government vaccine expenditure'!H126/'Total vaccine expenditure'!H126)</f>
        <v>0.71560011927346612</v>
      </c>
      <c r="H126" s="13">
        <f>IF(OR('Government vaccine expenditure'!I126="",'Total vaccine expenditure'!I126=""),"",'Government vaccine expenditure'!I126/'Total vaccine expenditure'!I126)</f>
        <v>0.29000000950186583</v>
      </c>
      <c r="I126" s="13">
        <f>IF(OR('Government vaccine expenditure'!J126="",'Total vaccine expenditure'!J126=""),"",'Government vaccine expenditure'!J126/'Total vaccine expenditure'!J126)</f>
        <v>0.13959055488632677</v>
      </c>
      <c r="J126" s="13">
        <f>IF(OR('Government vaccine expenditure'!K126="",'Total vaccine expenditure'!K126=""),"",'Government vaccine expenditure'!K126/'Total vaccine expenditure'!K126)</f>
        <v>0.14064975888551526</v>
      </c>
      <c r="K126" s="13" t="str">
        <f>IF(OR('Government vaccine expenditure'!L126="",'Total vaccine expenditure'!L126=""),"",'Government vaccine expenditure'!L126/'Total vaccine expenditure'!L126)</f>
        <v/>
      </c>
      <c r="L126" s="13">
        <f>IF(OR('Government vaccine expenditure'!M126="",'Total vaccine expenditure'!M126=""),"",'Government vaccine expenditure'!M126/'Total vaccine expenditure'!M126)</f>
        <v>0.37560573323350088</v>
      </c>
      <c r="M126" s="13">
        <f>IF(OR('Government vaccine expenditure'!N126="",'Total vaccine expenditure'!N126=""),"",'Government vaccine expenditure'!N126/'Total vaccine expenditure'!N126)</f>
        <v>0.4413910393988113</v>
      </c>
      <c r="N126" s="13">
        <f>IF(OR('Government vaccine expenditure'!O126="",'Total vaccine expenditure'!O126=""),"",'Government vaccine expenditure'!O126/'Total vaccine expenditure'!O126)</f>
        <v>0.12453337716594119</v>
      </c>
      <c r="O126" s="13">
        <f>IF(OR('Government vaccine expenditure'!P126="",'Total vaccine expenditure'!P126=""),"",'Government vaccine expenditure'!P126/'Total vaccine expenditure'!P126)</f>
        <v>0.16269559023714428</v>
      </c>
      <c r="P126" s="13">
        <f>IF(OR('Government vaccine expenditure'!Q126="",'Total vaccine expenditure'!Q126=""),"",'Government vaccine expenditure'!Q126/'Total vaccine expenditure'!Q126)</f>
        <v>0.21318158012794541</v>
      </c>
      <c r="Q126" s="13">
        <f>IF(OR('Government vaccine expenditure'!R126="",'Total vaccine expenditure'!R126=""),"",'Government vaccine expenditure'!R126/'Total vaccine expenditure'!R126)</f>
        <v>0.15902507342401237</v>
      </c>
      <c r="R126" s="13">
        <f>IF(OR('Government vaccine expenditure'!S126="",'Total vaccine expenditure'!S126=""),"",'Government vaccine expenditure'!S126/'Total vaccine expenditure'!S126)</f>
        <v>0.18891286087539469</v>
      </c>
      <c r="S126" s="13">
        <f>IF(OR('Government vaccine expenditure'!T126="",'Total vaccine expenditure'!T126=""),"",'Government vaccine expenditure'!T126/'Total vaccine expenditure'!T126)</f>
        <v>0.16280372267152646</v>
      </c>
      <c r="T126" s="13">
        <f>IF(OR('Government vaccine expenditure'!U126="",'Total vaccine expenditure'!U126=""),"",'Government vaccine expenditure'!U126/'Total vaccine expenditure'!U126)</f>
        <v>0.19317736776832531</v>
      </c>
      <c r="U126" s="13">
        <f>IF(OR('Government vaccine expenditure'!V126="",'Total vaccine expenditure'!V126=""),"",'Government vaccine expenditure'!V126/'Total vaccine expenditure'!V126)</f>
        <v>0.34861478859255068</v>
      </c>
      <c r="V126" s="13">
        <f>IF(OR('Government vaccine expenditure'!W126="",'Total vaccine expenditure'!W126=""),"",'Government vaccine expenditure'!W126/'Total vaccine expenditure'!W126)</f>
        <v>0.2762750838896903</v>
      </c>
      <c r="W126" s="13" t="str">
        <f>IF(OR('Government vaccine expenditure'!X126="",'Total vaccine expenditure'!X126=""),"",'Government vaccine expenditure'!X126/'Total vaccine expenditure'!X126)</f>
        <v/>
      </c>
      <c r="X126" s="12"/>
      <c r="Y126" s="9"/>
    </row>
    <row r="127" spans="1:25" x14ac:dyDescent="0.3">
      <c r="A127" s="2" t="s">
        <v>116</v>
      </c>
      <c r="B127" s="10" t="s">
        <v>304</v>
      </c>
      <c r="C127" s="10" t="s">
        <v>418</v>
      </c>
      <c r="D127" s="10" t="s">
        <v>390</v>
      </c>
      <c r="E127" s="13">
        <f>IF(OR('Government vaccine expenditure'!F127="",'Total vaccine expenditure'!F127=""),"",'Government vaccine expenditure'!F127/'Total vaccine expenditure'!F127)</f>
        <v>0.99999998603212292</v>
      </c>
      <c r="F127" s="13">
        <f>IF(OR('Government vaccine expenditure'!G127="",'Total vaccine expenditure'!G127=""),"",'Government vaccine expenditure'!G127/'Total vaccine expenditure'!G127)</f>
        <v>0.95383069311919177</v>
      </c>
      <c r="G127" s="13">
        <f>IF(OR('Government vaccine expenditure'!H127="",'Total vaccine expenditure'!H127=""),"",'Government vaccine expenditure'!H127/'Total vaccine expenditure'!H127)</f>
        <v>0.90000000012857151</v>
      </c>
      <c r="H127" s="13">
        <f>IF(OR('Government vaccine expenditure'!I127="",'Total vaccine expenditure'!I127=""),"",'Government vaccine expenditure'!I127/'Total vaccine expenditure'!I127)</f>
        <v>0.73999998318108984</v>
      </c>
      <c r="I127" s="13">
        <f>IF(OR('Government vaccine expenditure'!J127="",'Total vaccine expenditure'!J127=""),"",'Government vaccine expenditure'!J127/'Total vaccine expenditure'!J127)</f>
        <v>0.70967740371508592</v>
      </c>
      <c r="J127" s="13" t="str">
        <f>IF(OR('Government vaccine expenditure'!K127="",'Total vaccine expenditure'!K127=""),"",'Government vaccine expenditure'!K127/'Total vaccine expenditure'!K127)</f>
        <v/>
      </c>
      <c r="K127" s="13" t="str">
        <f>IF(OR('Government vaccine expenditure'!L127="",'Total vaccine expenditure'!L127=""),"",'Government vaccine expenditure'!L127/'Total vaccine expenditure'!L127)</f>
        <v/>
      </c>
      <c r="L127" s="13">
        <f>IF(OR('Government vaccine expenditure'!M127="",'Total vaccine expenditure'!M127=""),"",'Government vaccine expenditure'!M127/'Total vaccine expenditure'!M127)</f>
        <v>0.5508002303763756</v>
      </c>
      <c r="M127" s="13">
        <f>IF(OR('Government vaccine expenditure'!N127="",'Total vaccine expenditure'!N127=""),"",'Government vaccine expenditure'!N127/'Total vaccine expenditure'!N127)</f>
        <v>0.40925914258463675</v>
      </c>
      <c r="N127" s="13">
        <f>IF(OR('Government vaccine expenditure'!O127="",'Total vaccine expenditure'!O127=""),"",'Government vaccine expenditure'!O127/'Total vaccine expenditure'!O127)</f>
        <v>0.49790243512088783</v>
      </c>
      <c r="O127" s="13">
        <f>IF(OR('Government vaccine expenditure'!P127="",'Total vaccine expenditure'!P127=""),"",'Government vaccine expenditure'!P127/'Total vaccine expenditure'!P127)</f>
        <v>0.28436018957345971</v>
      </c>
      <c r="P127" s="13">
        <f>IF(OR('Government vaccine expenditure'!Q127="",'Total vaccine expenditure'!Q127=""),"",'Government vaccine expenditure'!Q127/'Total vaccine expenditure'!Q127)</f>
        <v>0.1395978519020124</v>
      </c>
      <c r="Q127" s="13">
        <f>IF(OR('Government vaccine expenditure'!R127="",'Total vaccine expenditure'!R127=""),"",'Government vaccine expenditure'!R127/'Total vaccine expenditure'!R127)</f>
        <v>0.26154287190921116</v>
      </c>
      <c r="R127" s="13">
        <f>IF(OR('Government vaccine expenditure'!S127="",'Total vaccine expenditure'!S127=""),"",'Government vaccine expenditure'!S127/'Total vaccine expenditure'!S127)</f>
        <v>0.2873589521825437</v>
      </c>
      <c r="S127" s="13">
        <f>IF(OR('Government vaccine expenditure'!T127="",'Total vaccine expenditure'!T127=""),"",'Government vaccine expenditure'!T127/'Total vaccine expenditure'!T127)</f>
        <v>0.33042394070036551</v>
      </c>
      <c r="T127" s="13">
        <f>IF(OR('Government vaccine expenditure'!U127="",'Total vaccine expenditure'!U127=""),"",'Government vaccine expenditure'!U127/'Total vaccine expenditure'!U127)</f>
        <v>0.64604894120599898</v>
      </c>
      <c r="U127" s="13">
        <f>IF(OR('Government vaccine expenditure'!V127="",'Total vaccine expenditure'!V127=""),"",'Government vaccine expenditure'!V127/'Total vaccine expenditure'!V127)</f>
        <v>0.56047689769072528</v>
      </c>
      <c r="V127" s="13">
        <f>IF(OR('Government vaccine expenditure'!W127="",'Total vaccine expenditure'!W127=""),"",'Government vaccine expenditure'!W127/'Total vaccine expenditure'!W127)</f>
        <v>0.30159515734066461</v>
      </c>
      <c r="W127" s="13">
        <f>IF(OR('Government vaccine expenditure'!X127="",'Total vaccine expenditure'!X127=""),"",'Government vaccine expenditure'!X127/'Total vaccine expenditure'!X127)</f>
        <v>3.8625158082136235E-2</v>
      </c>
      <c r="X127" s="12"/>
      <c r="Y127" s="6"/>
    </row>
    <row r="128" spans="1:25" x14ac:dyDescent="0.3">
      <c r="A128" s="2" t="s">
        <v>117</v>
      </c>
      <c r="B128" s="10" t="s">
        <v>305</v>
      </c>
      <c r="C128" s="10" t="s">
        <v>420</v>
      </c>
      <c r="D128" s="10" t="s">
        <v>374</v>
      </c>
      <c r="E128" s="13">
        <f>IF(OR('Government vaccine expenditure'!F128="",'Total vaccine expenditure'!F128=""),"",'Government vaccine expenditure'!F128/'Total vaccine expenditure'!F128)</f>
        <v>1</v>
      </c>
      <c r="F128" s="13">
        <f>IF(OR('Government vaccine expenditure'!G128="",'Total vaccine expenditure'!G128=""),"",'Government vaccine expenditure'!G128/'Total vaccine expenditure'!G128)</f>
        <v>1</v>
      </c>
      <c r="G128" s="13">
        <f>IF(OR('Government vaccine expenditure'!H128="",'Total vaccine expenditure'!H128=""),"",'Government vaccine expenditure'!H128/'Total vaccine expenditure'!H128)</f>
        <v>1</v>
      </c>
      <c r="H128" s="13">
        <f>IF(OR('Government vaccine expenditure'!I128="",'Total vaccine expenditure'!I128=""),"",'Government vaccine expenditure'!I128/'Total vaccine expenditure'!I128)</f>
        <v>0.63537500000000002</v>
      </c>
      <c r="I128" s="13">
        <f>IF(OR('Government vaccine expenditure'!J128="",'Total vaccine expenditure'!J128=""),"",'Government vaccine expenditure'!J128/'Total vaccine expenditure'!J128)</f>
        <v>1</v>
      </c>
      <c r="J128" s="13">
        <f>IF(OR('Government vaccine expenditure'!K128="",'Total vaccine expenditure'!K128=""),"",'Government vaccine expenditure'!K128/'Total vaccine expenditure'!K128)</f>
        <v>1</v>
      </c>
      <c r="K128" s="13">
        <f>IF(OR('Government vaccine expenditure'!L128="",'Total vaccine expenditure'!L128=""),"",'Government vaccine expenditure'!L128/'Total vaccine expenditure'!L128)</f>
        <v>1</v>
      </c>
      <c r="L128" s="13">
        <f>IF(OR('Government vaccine expenditure'!M128="",'Total vaccine expenditure'!M128=""),"",'Government vaccine expenditure'!M128/'Total vaccine expenditure'!M128)</f>
        <v>1</v>
      </c>
      <c r="M128" s="13">
        <f>IF(OR('Government vaccine expenditure'!N128="",'Total vaccine expenditure'!N128=""),"",'Government vaccine expenditure'!N128/'Total vaccine expenditure'!N128)</f>
        <v>1</v>
      </c>
      <c r="N128" s="13">
        <f>IF(OR('Government vaccine expenditure'!O128="",'Total vaccine expenditure'!O128=""),"",'Government vaccine expenditure'!O128/'Total vaccine expenditure'!O128)</f>
        <v>1</v>
      </c>
      <c r="O128" s="13" t="str">
        <f>IF(OR('Government vaccine expenditure'!P128="",'Total vaccine expenditure'!P128=""),"",'Government vaccine expenditure'!P128/'Total vaccine expenditure'!P128)</f>
        <v/>
      </c>
      <c r="P128" s="13" t="str">
        <f>IF(OR('Government vaccine expenditure'!Q128="",'Total vaccine expenditure'!Q128=""),"",'Government vaccine expenditure'!Q128/'Total vaccine expenditure'!Q128)</f>
        <v/>
      </c>
      <c r="Q128" s="13">
        <f>IF(OR('Government vaccine expenditure'!R128="",'Total vaccine expenditure'!R128=""),"",'Government vaccine expenditure'!R128/'Total vaccine expenditure'!R128)</f>
        <v>1</v>
      </c>
      <c r="R128" s="13" t="str">
        <f>IF(OR('Government vaccine expenditure'!S128="",'Total vaccine expenditure'!S128=""),"",'Government vaccine expenditure'!S128/'Total vaccine expenditure'!S128)</f>
        <v/>
      </c>
      <c r="S128" s="13" t="str">
        <f>IF(OR('Government vaccine expenditure'!T128="",'Total vaccine expenditure'!T128=""),"",'Government vaccine expenditure'!T128/'Total vaccine expenditure'!T128)</f>
        <v/>
      </c>
      <c r="T128" s="13">
        <f>IF(OR('Government vaccine expenditure'!U128="",'Total vaccine expenditure'!U128=""),"",'Government vaccine expenditure'!U128/'Total vaccine expenditure'!U128)</f>
        <v>1</v>
      </c>
      <c r="U128" s="13" t="str">
        <f>IF(OR('Government vaccine expenditure'!V128="",'Total vaccine expenditure'!V128=""),"",'Government vaccine expenditure'!V128/'Total vaccine expenditure'!V128)</f>
        <v/>
      </c>
      <c r="V128" s="13">
        <f>IF(OR('Government vaccine expenditure'!W128="",'Total vaccine expenditure'!W128=""),"",'Government vaccine expenditure'!W128/'Total vaccine expenditure'!W128)</f>
        <v>1</v>
      </c>
      <c r="W128" s="13">
        <f>IF(OR('Government vaccine expenditure'!X128="",'Total vaccine expenditure'!X128=""),"",'Government vaccine expenditure'!X128/'Total vaccine expenditure'!X128)</f>
        <v>1</v>
      </c>
      <c r="X128" s="12"/>
      <c r="Y128" s="9"/>
    </row>
    <row r="129" spans="1:25" x14ac:dyDescent="0.3">
      <c r="A129" s="2" t="s">
        <v>118</v>
      </c>
      <c r="B129" s="10" t="s">
        <v>306</v>
      </c>
      <c r="C129" s="10" t="s">
        <v>417</v>
      </c>
      <c r="D129" s="10" t="s">
        <v>374</v>
      </c>
      <c r="E129" s="13">
        <f>IF(OR('Government vaccine expenditure'!F129="",'Total vaccine expenditure'!F129=""),"",'Government vaccine expenditure'!F129/'Total vaccine expenditure'!F129)</f>
        <v>1</v>
      </c>
      <c r="F129" s="13">
        <f>IF(OR('Government vaccine expenditure'!G129="",'Total vaccine expenditure'!G129=""),"",'Government vaccine expenditure'!G129/'Total vaccine expenditure'!G129)</f>
        <v>1</v>
      </c>
      <c r="G129" s="13">
        <f>IF(OR('Government vaccine expenditure'!H129="",'Total vaccine expenditure'!H129=""),"",'Government vaccine expenditure'!H129/'Total vaccine expenditure'!H129)</f>
        <v>1</v>
      </c>
      <c r="H129" s="13">
        <f>IF(OR('Government vaccine expenditure'!I129="",'Total vaccine expenditure'!I129=""),"",'Government vaccine expenditure'!I129/'Total vaccine expenditure'!I129)</f>
        <v>1.0000000422846931</v>
      </c>
      <c r="I129" s="13">
        <f>IF(OR('Government vaccine expenditure'!J129="",'Total vaccine expenditure'!J129=""),"",'Government vaccine expenditure'!J129/'Total vaccine expenditure'!J129)</f>
        <v>1</v>
      </c>
      <c r="J129" s="13">
        <f>IF(OR('Government vaccine expenditure'!K129="",'Total vaccine expenditure'!K129=""),"",'Government vaccine expenditure'!K129/'Total vaccine expenditure'!K129)</f>
        <v>1</v>
      </c>
      <c r="K129" s="13">
        <f>IF(OR('Government vaccine expenditure'!L129="",'Total vaccine expenditure'!L129=""),"",'Government vaccine expenditure'!L129/'Total vaccine expenditure'!L129)</f>
        <v>1</v>
      </c>
      <c r="L129" s="13">
        <f>IF(OR('Government vaccine expenditure'!M129="",'Total vaccine expenditure'!M129=""),"",'Government vaccine expenditure'!M129/'Total vaccine expenditure'!M129)</f>
        <v>1</v>
      </c>
      <c r="M129" s="13">
        <f>IF(OR('Government vaccine expenditure'!N129="",'Total vaccine expenditure'!N129=""),"",'Government vaccine expenditure'!N129/'Total vaccine expenditure'!N129)</f>
        <v>1</v>
      </c>
      <c r="N129" s="13">
        <f>IF(OR('Government vaccine expenditure'!O129="",'Total vaccine expenditure'!O129=""),"",'Government vaccine expenditure'!O129/'Total vaccine expenditure'!O129)</f>
        <v>1</v>
      </c>
      <c r="O129" s="13">
        <f>IF(OR('Government vaccine expenditure'!P129="",'Total vaccine expenditure'!P129=""),"",'Government vaccine expenditure'!P129/'Total vaccine expenditure'!P129)</f>
        <v>1</v>
      </c>
      <c r="P129" s="13">
        <f>IF(OR('Government vaccine expenditure'!Q129="",'Total vaccine expenditure'!Q129=""),"",'Government vaccine expenditure'!Q129/'Total vaccine expenditure'!Q129)</f>
        <v>1</v>
      </c>
      <c r="Q129" s="13">
        <f>IF(OR('Government vaccine expenditure'!R129="",'Total vaccine expenditure'!R129=""),"",'Government vaccine expenditure'!R129/'Total vaccine expenditure'!R129)</f>
        <v>1</v>
      </c>
      <c r="R129" s="13">
        <f>IF(OR('Government vaccine expenditure'!S129="",'Total vaccine expenditure'!S129=""),"",'Government vaccine expenditure'!S129/'Total vaccine expenditure'!S129)</f>
        <v>1</v>
      </c>
      <c r="S129" s="13">
        <f>IF(OR('Government vaccine expenditure'!T129="",'Total vaccine expenditure'!T129=""),"",'Government vaccine expenditure'!T129/'Total vaccine expenditure'!T129)</f>
        <v>1</v>
      </c>
      <c r="T129" s="13">
        <f>IF(OR('Government vaccine expenditure'!U129="",'Total vaccine expenditure'!U129=""),"",'Government vaccine expenditure'!U129/'Total vaccine expenditure'!U129)</f>
        <v>1</v>
      </c>
      <c r="U129" s="13">
        <f>IF(OR('Government vaccine expenditure'!V129="",'Total vaccine expenditure'!V129=""),"",'Government vaccine expenditure'!V129/'Total vaccine expenditure'!V129)</f>
        <v>1</v>
      </c>
      <c r="V129" s="13">
        <f>IF(OR('Government vaccine expenditure'!W129="",'Total vaccine expenditure'!W129=""),"",'Government vaccine expenditure'!W129/'Total vaccine expenditure'!W129)</f>
        <v>1</v>
      </c>
      <c r="W129" s="13">
        <f>IF(OR('Government vaccine expenditure'!X129="",'Total vaccine expenditure'!X129=""),"",'Government vaccine expenditure'!X129/'Total vaccine expenditure'!X129)</f>
        <v>1</v>
      </c>
      <c r="X129" s="12"/>
      <c r="Y129" s="6"/>
    </row>
    <row r="130" spans="1:25" x14ac:dyDescent="0.3">
      <c r="A130" s="2" t="s">
        <v>119</v>
      </c>
      <c r="B130" s="10" t="s">
        <v>307</v>
      </c>
      <c r="C130" s="10" t="s">
        <v>417</v>
      </c>
      <c r="D130" s="10" t="s">
        <v>374</v>
      </c>
      <c r="E130" s="13">
        <f>IF(OR('Government vaccine expenditure'!F130="",'Total vaccine expenditure'!F130=""),"",'Government vaccine expenditure'!F130/'Total vaccine expenditure'!F130)</f>
        <v>0.99999997492904547</v>
      </c>
      <c r="F130" s="13">
        <f>IF(OR('Government vaccine expenditure'!G130="",'Total vaccine expenditure'!G130=""),"",'Government vaccine expenditure'!G130/'Total vaccine expenditure'!G130)</f>
        <v>0.99999999854462118</v>
      </c>
      <c r="G130" s="13">
        <f>IF(OR('Government vaccine expenditure'!H130="",'Total vaccine expenditure'!H130=""),"",'Government vaccine expenditure'!H130/'Total vaccine expenditure'!H130)</f>
        <v>0.99999999104839021</v>
      </c>
      <c r="H130" s="13">
        <f>IF(OR('Government vaccine expenditure'!I130="",'Total vaccine expenditure'!I130=""),"",'Government vaccine expenditure'!I130/'Total vaccine expenditure'!I130)</f>
        <v>0.99999999973959852</v>
      </c>
      <c r="I130" s="13">
        <f>IF(OR('Government vaccine expenditure'!J130="",'Total vaccine expenditure'!J130=""),"",'Government vaccine expenditure'!J130/'Total vaccine expenditure'!J130)</f>
        <v>1</v>
      </c>
      <c r="J130" s="13">
        <f>IF(OR('Government vaccine expenditure'!K130="",'Total vaccine expenditure'!K130=""),"",'Government vaccine expenditure'!K130/'Total vaccine expenditure'!K130)</f>
        <v>1</v>
      </c>
      <c r="K130" s="13">
        <f>IF(OR('Government vaccine expenditure'!L130="",'Total vaccine expenditure'!L130=""),"",'Government vaccine expenditure'!L130/'Total vaccine expenditure'!L130)</f>
        <v>1</v>
      </c>
      <c r="L130" s="13">
        <f>IF(OR('Government vaccine expenditure'!M130="",'Total vaccine expenditure'!M130=""),"",'Government vaccine expenditure'!M130/'Total vaccine expenditure'!M130)</f>
        <v>1</v>
      </c>
      <c r="M130" s="13">
        <f>IF(OR('Government vaccine expenditure'!N130="",'Total vaccine expenditure'!N130=""),"",'Government vaccine expenditure'!N130/'Total vaccine expenditure'!N130)</f>
        <v>1</v>
      </c>
      <c r="N130" s="13">
        <f>IF(OR('Government vaccine expenditure'!O130="",'Total vaccine expenditure'!O130=""),"",'Government vaccine expenditure'!O130/'Total vaccine expenditure'!O130)</f>
        <v>1</v>
      </c>
      <c r="O130" s="13">
        <f>IF(OR('Government vaccine expenditure'!P130="",'Total vaccine expenditure'!P130=""),"",'Government vaccine expenditure'!P130/'Total vaccine expenditure'!P130)</f>
        <v>1</v>
      </c>
      <c r="P130" s="13">
        <f>IF(OR('Government vaccine expenditure'!Q130="",'Total vaccine expenditure'!Q130=""),"",'Government vaccine expenditure'!Q130/'Total vaccine expenditure'!Q130)</f>
        <v>1</v>
      </c>
      <c r="Q130" s="13" t="str">
        <f>IF(OR('Government vaccine expenditure'!R130="",'Total vaccine expenditure'!R130=""),"",'Government vaccine expenditure'!R130/'Total vaccine expenditure'!R130)</f>
        <v/>
      </c>
      <c r="R130" s="13">
        <f>IF(OR('Government vaccine expenditure'!S130="",'Total vaccine expenditure'!S130=""),"",'Government vaccine expenditure'!S130/'Total vaccine expenditure'!S130)</f>
        <v>1</v>
      </c>
      <c r="S130" s="13">
        <f>IF(OR('Government vaccine expenditure'!T130="",'Total vaccine expenditure'!T130=""),"",'Government vaccine expenditure'!T130/'Total vaccine expenditure'!T130)</f>
        <v>1</v>
      </c>
      <c r="T130" s="13" t="str">
        <f>IF(OR('Government vaccine expenditure'!U130="",'Total vaccine expenditure'!U130=""),"",'Government vaccine expenditure'!U130/'Total vaccine expenditure'!U130)</f>
        <v/>
      </c>
      <c r="U130" s="13" t="str">
        <f>IF(OR('Government vaccine expenditure'!V130="",'Total vaccine expenditure'!V130=""),"",'Government vaccine expenditure'!V130/'Total vaccine expenditure'!V130)</f>
        <v/>
      </c>
      <c r="V130" s="13" t="str">
        <f>IF(OR('Government vaccine expenditure'!W130="",'Total vaccine expenditure'!W130=""),"",'Government vaccine expenditure'!W130/'Total vaccine expenditure'!W130)</f>
        <v/>
      </c>
      <c r="W130" s="13" t="str">
        <f>IF(OR('Government vaccine expenditure'!X130="",'Total vaccine expenditure'!X130=""),"",'Government vaccine expenditure'!X130/'Total vaccine expenditure'!X130)</f>
        <v/>
      </c>
      <c r="X130" s="12"/>
      <c r="Y130" s="9"/>
    </row>
    <row r="131" spans="1:25" x14ac:dyDescent="0.3">
      <c r="A131" s="2" t="s">
        <v>120</v>
      </c>
      <c r="B131" s="10" t="s">
        <v>308</v>
      </c>
      <c r="C131" s="10" t="s">
        <v>416</v>
      </c>
      <c r="D131" s="10" t="s">
        <v>374</v>
      </c>
      <c r="E131" s="13" t="str">
        <f>IF(OR('Government vaccine expenditure'!F131="",'Total vaccine expenditure'!F131=""),"",'Government vaccine expenditure'!F131/'Total vaccine expenditure'!F131)</f>
        <v/>
      </c>
      <c r="F131" s="13" t="str">
        <f>IF(OR('Government vaccine expenditure'!G131="",'Total vaccine expenditure'!G131=""),"",'Government vaccine expenditure'!G131/'Total vaccine expenditure'!G131)</f>
        <v/>
      </c>
      <c r="G131" s="13" t="str">
        <f>IF(OR('Government vaccine expenditure'!H131="",'Total vaccine expenditure'!H131=""),"",'Government vaccine expenditure'!H131/'Total vaccine expenditure'!H131)</f>
        <v/>
      </c>
      <c r="H131" s="13">
        <f>IF(OR('Government vaccine expenditure'!I131="",'Total vaccine expenditure'!I131=""),"",'Government vaccine expenditure'!I131/'Total vaccine expenditure'!I131)</f>
        <v>0.99999998041629179</v>
      </c>
      <c r="I131" s="13">
        <f>IF(OR('Government vaccine expenditure'!J131="",'Total vaccine expenditure'!J131=""),"",'Government vaccine expenditure'!J131/'Total vaccine expenditure'!J131)</f>
        <v>1</v>
      </c>
      <c r="J131" s="13">
        <f>IF(OR('Government vaccine expenditure'!K131="",'Total vaccine expenditure'!K131=""),"",'Government vaccine expenditure'!K131/'Total vaccine expenditure'!K131)</f>
        <v>1</v>
      </c>
      <c r="K131" s="13" t="str">
        <f>IF(OR('Government vaccine expenditure'!L131="",'Total vaccine expenditure'!L131=""),"",'Government vaccine expenditure'!L131/'Total vaccine expenditure'!L131)</f>
        <v/>
      </c>
      <c r="L131" s="13" t="str">
        <f>IF(OR('Government vaccine expenditure'!M131="",'Total vaccine expenditure'!M131=""),"",'Government vaccine expenditure'!M131/'Total vaccine expenditure'!M131)</f>
        <v/>
      </c>
      <c r="M131" s="13" t="str">
        <f>IF(OR('Government vaccine expenditure'!N131="",'Total vaccine expenditure'!N131=""),"",'Government vaccine expenditure'!N131/'Total vaccine expenditure'!N131)</f>
        <v/>
      </c>
      <c r="N131" s="13" t="str">
        <f>IF(OR('Government vaccine expenditure'!O131="",'Total vaccine expenditure'!O131=""),"",'Government vaccine expenditure'!O131/'Total vaccine expenditure'!O131)</f>
        <v/>
      </c>
      <c r="O131" s="13" t="str">
        <f>IF(OR('Government vaccine expenditure'!P131="",'Total vaccine expenditure'!P131=""),"",'Government vaccine expenditure'!P131/'Total vaccine expenditure'!P131)</f>
        <v/>
      </c>
      <c r="P131" s="13" t="str">
        <f>IF(OR('Government vaccine expenditure'!Q131="",'Total vaccine expenditure'!Q131=""),"",'Government vaccine expenditure'!Q131/'Total vaccine expenditure'!Q131)</f>
        <v/>
      </c>
      <c r="Q131" s="13" t="str">
        <f>IF(OR('Government vaccine expenditure'!R131="",'Total vaccine expenditure'!R131=""),"",'Government vaccine expenditure'!R131/'Total vaccine expenditure'!R131)</f>
        <v/>
      </c>
      <c r="R131" s="13" t="str">
        <f>IF(OR('Government vaccine expenditure'!S131="",'Total vaccine expenditure'!S131=""),"",'Government vaccine expenditure'!S131/'Total vaccine expenditure'!S131)</f>
        <v/>
      </c>
      <c r="S131" s="13" t="str">
        <f>IF(OR('Government vaccine expenditure'!T131="",'Total vaccine expenditure'!T131=""),"",'Government vaccine expenditure'!T131/'Total vaccine expenditure'!T131)</f>
        <v/>
      </c>
      <c r="T131" s="13">
        <f>IF(OR('Government vaccine expenditure'!U131="",'Total vaccine expenditure'!U131=""),"",'Government vaccine expenditure'!U131/'Total vaccine expenditure'!U131)</f>
        <v>1</v>
      </c>
      <c r="U131" s="13">
        <f>IF(OR('Government vaccine expenditure'!V131="",'Total vaccine expenditure'!V131=""),"",'Government vaccine expenditure'!V131/'Total vaccine expenditure'!V131)</f>
        <v>1</v>
      </c>
      <c r="V131" s="13">
        <f>IF(OR('Government vaccine expenditure'!W131="",'Total vaccine expenditure'!W131=""),"",'Government vaccine expenditure'!W131/'Total vaccine expenditure'!W131)</f>
        <v>0.99999999389606253</v>
      </c>
      <c r="W131" s="13">
        <f>IF(OR('Government vaccine expenditure'!X131="",'Total vaccine expenditure'!X131=""),"",'Government vaccine expenditure'!X131/'Total vaccine expenditure'!X131)</f>
        <v>1</v>
      </c>
      <c r="X131" s="12"/>
      <c r="Y131" s="9"/>
    </row>
    <row r="132" spans="1:25" x14ac:dyDescent="0.3">
      <c r="A132" s="2" t="s">
        <v>121</v>
      </c>
      <c r="B132" s="10" t="s">
        <v>309</v>
      </c>
      <c r="C132" s="10" t="s">
        <v>416</v>
      </c>
      <c r="D132" s="10" t="s">
        <v>375</v>
      </c>
      <c r="E132" s="13">
        <f>IF(OR('Government vaccine expenditure'!F132="",'Total vaccine expenditure'!F132=""),"",'Government vaccine expenditure'!F132/'Total vaccine expenditure'!F132)</f>
        <v>1</v>
      </c>
      <c r="F132" s="13">
        <f>IF(OR('Government vaccine expenditure'!G132="",'Total vaccine expenditure'!G132=""),"",'Government vaccine expenditure'!G132/'Total vaccine expenditure'!G132)</f>
        <v>0.31000000498246649</v>
      </c>
      <c r="G132" s="13">
        <f>IF(OR('Government vaccine expenditure'!H132="",'Total vaccine expenditure'!H132=""),"",'Government vaccine expenditure'!H132/'Total vaccine expenditure'!H132)</f>
        <v>1</v>
      </c>
      <c r="H132" s="13">
        <f>IF(OR('Government vaccine expenditure'!I132="",'Total vaccine expenditure'!I132=""),"",'Government vaccine expenditure'!I132/'Total vaccine expenditure'!I132)</f>
        <v>0.80000000475326949</v>
      </c>
      <c r="I132" s="13">
        <f>IF(OR('Government vaccine expenditure'!J132="",'Total vaccine expenditure'!J132=""),"",'Government vaccine expenditure'!J132/'Total vaccine expenditure'!J132)</f>
        <v>1</v>
      </c>
      <c r="J132" s="13">
        <f>IF(OR('Government vaccine expenditure'!K132="",'Total vaccine expenditure'!K132=""),"",'Government vaccine expenditure'!K132/'Total vaccine expenditure'!K132)</f>
        <v>0.60425015642151692</v>
      </c>
      <c r="K132" s="13">
        <f>IF(OR('Government vaccine expenditure'!L132="",'Total vaccine expenditure'!L132=""),"",'Government vaccine expenditure'!L132/'Total vaccine expenditure'!L132)</f>
        <v>0.22666821863944842</v>
      </c>
      <c r="L132" s="13">
        <f>IF(OR('Government vaccine expenditure'!M132="",'Total vaccine expenditure'!M132=""),"",'Government vaccine expenditure'!M132/'Total vaccine expenditure'!M132)</f>
        <v>0.11</v>
      </c>
      <c r="M132" s="13">
        <f>IF(OR('Government vaccine expenditure'!N132="",'Total vaccine expenditure'!N132=""),"",'Government vaccine expenditure'!N132/'Total vaccine expenditure'!N132)</f>
        <v>0.24519834596755322</v>
      </c>
      <c r="N132" s="13">
        <f>IF(OR('Government vaccine expenditure'!O132="",'Total vaccine expenditure'!O132=""),"",'Government vaccine expenditure'!O132/'Total vaccine expenditure'!O132)</f>
        <v>0.34327458856068466</v>
      </c>
      <c r="O132" s="13">
        <f>IF(OR('Government vaccine expenditure'!P132="",'Total vaccine expenditure'!P132=""),"",'Government vaccine expenditure'!P132/'Total vaccine expenditure'!P132)</f>
        <v>0.25317141272468285</v>
      </c>
      <c r="P132" s="13">
        <f>IF(OR('Government vaccine expenditure'!Q132="",'Total vaccine expenditure'!Q132=""),"",'Government vaccine expenditure'!Q132/'Total vaccine expenditure'!Q132)</f>
        <v>0.231693694444565</v>
      </c>
      <c r="Q132" s="13">
        <f>IF(OR('Government vaccine expenditure'!R132="",'Total vaccine expenditure'!R132=""),"",'Government vaccine expenditure'!R132/'Total vaccine expenditure'!R132)</f>
        <v>0.44680462053677972</v>
      </c>
      <c r="R132" s="13">
        <f>IF(OR('Government vaccine expenditure'!S132="",'Total vaccine expenditure'!S132=""),"",'Government vaccine expenditure'!S132/'Total vaccine expenditure'!S132)</f>
        <v>0.33236468085484294</v>
      </c>
      <c r="S132" s="13">
        <f>IF(OR('Government vaccine expenditure'!T132="",'Total vaccine expenditure'!T132=""),"",'Government vaccine expenditure'!T132/'Total vaccine expenditure'!T132)</f>
        <v>0.3616954339035352</v>
      </c>
      <c r="T132" s="13">
        <f>IF(OR('Government vaccine expenditure'!U132="",'Total vaccine expenditure'!U132=""),"",'Government vaccine expenditure'!U132/'Total vaccine expenditure'!U132)</f>
        <v>0.22346473355600924</v>
      </c>
      <c r="U132" s="13">
        <f>IF(OR('Government vaccine expenditure'!V132="",'Total vaccine expenditure'!V132=""),"",'Government vaccine expenditure'!V132/'Total vaccine expenditure'!V132)</f>
        <v>0.34397138832245783</v>
      </c>
      <c r="V132" s="13">
        <f>IF(OR('Government vaccine expenditure'!W132="",'Total vaccine expenditure'!W132=""),"",'Government vaccine expenditure'!W132/'Total vaccine expenditure'!W132)</f>
        <v>0.32158323586353399</v>
      </c>
      <c r="W132" s="13">
        <f>IF(OR('Government vaccine expenditure'!X132="",'Total vaccine expenditure'!X132=""),"",'Government vaccine expenditure'!X132/'Total vaccine expenditure'!X132)</f>
        <v>0.36762159487865198</v>
      </c>
      <c r="X132" s="12"/>
      <c r="Y132" s="6"/>
    </row>
    <row r="133" spans="1:25" x14ac:dyDescent="0.3">
      <c r="A133" s="2" t="s">
        <v>122</v>
      </c>
      <c r="B133" s="10" t="s">
        <v>310</v>
      </c>
      <c r="C133" s="10" t="s">
        <v>420</v>
      </c>
      <c r="D133" s="10" t="s">
        <v>374</v>
      </c>
      <c r="E133" s="13">
        <f>IF(OR('Government vaccine expenditure'!F133="",'Total vaccine expenditure'!F133=""),"",'Government vaccine expenditure'!F133/'Total vaccine expenditure'!F133)</f>
        <v>1</v>
      </c>
      <c r="F133" s="13" t="str">
        <f>IF(OR('Government vaccine expenditure'!G133="",'Total vaccine expenditure'!G133=""),"",'Government vaccine expenditure'!G133/'Total vaccine expenditure'!G133)</f>
        <v/>
      </c>
      <c r="G133" s="13" t="str">
        <f>IF(OR('Government vaccine expenditure'!H133="",'Total vaccine expenditure'!H133=""),"",'Government vaccine expenditure'!H133/'Total vaccine expenditure'!H133)</f>
        <v/>
      </c>
      <c r="H133" s="13" t="str">
        <f>IF(OR('Government vaccine expenditure'!I133="",'Total vaccine expenditure'!I133=""),"",'Government vaccine expenditure'!I133/'Total vaccine expenditure'!I133)</f>
        <v/>
      </c>
      <c r="I133" s="13" t="str">
        <f>IF(OR('Government vaccine expenditure'!J133="",'Total vaccine expenditure'!J133=""),"",'Government vaccine expenditure'!J133/'Total vaccine expenditure'!J133)</f>
        <v/>
      </c>
      <c r="J133" s="13">
        <f>IF(OR('Government vaccine expenditure'!K133="",'Total vaccine expenditure'!K133=""),"",'Government vaccine expenditure'!K133/'Total vaccine expenditure'!K133)</f>
        <v>0</v>
      </c>
      <c r="K133" s="13">
        <f>IF(OR('Government vaccine expenditure'!L133="",'Total vaccine expenditure'!L133=""),"",'Government vaccine expenditure'!L133/'Total vaccine expenditure'!L133)</f>
        <v>0</v>
      </c>
      <c r="L133" s="13">
        <f>IF(OR('Government vaccine expenditure'!M133="",'Total vaccine expenditure'!M133=""),"",'Government vaccine expenditure'!M133/'Total vaccine expenditure'!M133)</f>
        <v>0</v>
      </c>
      <c r="M133" s="13" t="str">
        <f>IF(OR('Government vaccine expenditure'!N133="",'Total vaccine expenditure'!N133=""),"",'Government vaccine expenditure'!N133/'Total vaccine expenditure'!N133)</f>
        <v/>
      </c>
      <c r="N133" s="13" t="str">
        <f>IF(OR('Government vaccine expenditure'!O133="",'Total vaccine expenditure'!O133=""),"",'Government vaccine expenditure'!O133/'Total vaccine expenditure'!O133)</f>
        <v/>
      </c>
      <c r="O133" s="13">
        <f>IF(OR('Government vaccine expenditure'!P133="",'Total vaccine expenditure'!P133=""),"",'Government vaccine expenditure'!P133/'Total vaccine expenditure'!P133)</f>
        <v>0</v>
      </c>
      <c r="P133" s="13" t="str">
        <f>IF(OR('Government vaccine expenditure'!Q133="",'Total vaccine expenditure'!Q133=""),"",'Government vaccine expenditure'!Q133/'Total vaccine expenditure'!Q133)</f>
        <v/>
      </c>
      <c r="Q133" s="13" t="str">
        <f>IF(OR('Government vaccine expenditure'!R133="",'Total vaccine expenditure'!R133=""),"",'Government vaccine expenditure'!R133/'Total vaccine expenditure'!R133)</f>
        <v/>
      </c>
      <c r="R133" s="13" t="str">
        <f>IF(OR('Government vaccine expenditure'!S133="",'Total vaccine expenditure'!S133=""),"",'Government vaccine expenditure'!S133/'Total vaccine expenditure'!S133)</f>
        <v/>
      </c>
      <c r="S133" s="13" t="str">
        <f>IF(OR('Government vaccine expenditure'!T133="",'Total vaccine expenditure'!T133=""),"",'Government vaccine expenditure'!T133/'Total vaccine expenditure'!T133)</f>
        <v/>
      </c>
      <c r="T133" s="13">
        <f>IF(OR('Government vaccine expenditure'!U133="",'Total vaccine expenditure'!U133=""),"",'Government vaccine expenditure'!U133/'Total vaccine expenditure'!U133)</f>
        <v>0</v>
      </c>
      <c r="U133" s="13" t="str">
        <f>IF(OR('Government vaccine expenditure'!V133="",'Total vaccine expenditure'!V133=""),"",'Government vaccine expenditure'!V133/'Total vaccine expenditure'!V133)</f>
        <v/>
      </c>
      <c r="V133" s="13" t="str">
        <f>IF(OR('Government vaccine expenditure'!W133="",'Total vaccine expenditure'!W133=""),"",'Government vaccine expenditure'!W133/'Total vaccine expenditure'!W133)</f>
        <v/>
      </c>
      <c r="W133" s="13" t="str">
        <f>IF(OR('Government vaccine expenditure'!X133="",'Total vaccine expenditure'!X133=""),"",'Government vaccine expenditure'!X133/'Total vaccine expenditure'!X133)</f>
        <v/>
      </c>
      <c r="X133" s="12"/>
      <c r="Y133" s="9"/>
    </row>
    <row r="134" spans="1:25" x14ac:dyDescent="0.3">
      <c r="A134" s="2" t="s">
        <v>123</v>
      </c>
      <c r="B134" s="10" t="s">
        <v>311</v>
      </c>
      <c r="C134" s="10" t="s">
        <v>419</v>
      </c>
      <c r="D134" s="10" t="s">
        <v>374</v>
      </c>
      <c r="E134" s="13">
        <f>IF(OR('Government vaccine expenditure'!F134="",'Total vaccine expenditure'!F134=""),"",'Government vaccine expenditure'!F134/'Total vaccine expenditure'!F134)</f>
        <v>1.0000000576328649</v>
      </c>
      <c r="F134" s="13">
        <f>IF(OR('Government vaccine expenditure'!G134="",'Total vaccine expenditure'!G134=""),"",'Government vaccine expenditure'!G134/'Total vaccine expenditure'!G134)</f>
        <v>1.0000000230674064</v>
      </c>
      <c r="G134" s="13">
        <f>IF(OR('Government vaccine expenditure'!H134="",'Total vaccine expenditure'!H134=""),"",'Government vaccine expenditure'!H134/'Total vaccine expenditure'!H134)</f>
        <v>1</v>
      </c>
      <c r="H134" s="13">
        <f>IF(OR('Government vaccine expenditure'!I134="",'Total vaccine expenditure'!I134=""),"",'Government vaccine expenditure'!I134/'Total vaccine expenditure'!I134)</f>
        <v>1</v>
      </c>
      <c r="I134" s="13">
        <f>IF(OR('Government vaccine expenditure'!J134="",'Total vaccine expenditure'!J134=""),"",'Government vaccine expenditure'!J134/'Total vaccine expenditure'!J134)</f>
        <v>1</v>
      </c>
      <c r="J134" s="13">
        <f>IF(OR('Government vaccine expenditure'!K134="",'Total vaccine expenditure'!K134=""),"",'Government vaccine expenditure'!K134/'Total vaccine expenditure'!K134)</f>
        <v>1</v>
      </c>
      <c r="K134" s="13">
        <f>IF(OR('Government vaccine expenditure'!L134="",'Total vaccine expenditure'!L134=""),"",'Government vaccine expenditure'!L134/'Total vaccine expenditure'!L134)</f>
        <v>1</v>
      </c>
      <c r="L134" s="13">
        <f>IF(OR('Government vaccine expenditure'!M134="",'Total vaccine expenditure'!M134=""),"",'Government vaccine expenditure'!M134/'Total vaccine expenditure'!M134)</f>
        <v>1</v>
      </c>
      <c r="M134" s="13">
        <f>IF(OR('Government vaccine expenditure'!N134="",'Total vaccine expenditure'!N134=""),"",'Government vaccine expenditure'!N134/'Total vaccine expenditure'!N134)</f>
        <v>1</v>
      </c>
      <c r="N134" s="13">
        <f>IF(OR('Government vaccine expenditure'!O134="",'Total vaccine expenditure'!O134=""),"",'Government vaccine expenditure'!O134/'Total vaccine expenditure'!O134)</f>
        <v>1</v>
      </c>
      <c r="O134" s="13">
        <f>IF(OR('Government vaccine expenditure'!P134="",'Total vaccine expenditure'!P134=""),"",'Government vaccine expenditure'!P134/'Total vaccine expenditure'!P134)</f>
        <v>0.9997849992192247</v>
      </c>
      <c r="P134" s="13">
        <f>IF(OR('Government vaccine expenditure'!Q134="",'Total vaccine expenditure'!Q134=""),"",'Government vaccine expenditure'!Q134/'Total vaccine expenditure'!Q134)</f>
        <v>1</v>
      </c>
      <c r="Q134" s="13">
        <f>IF(OR('Government vaccine expenditure'!R134="",'Total vaccine expenditure'!R134=""),"",'Government vaccine expenditure'!R134/'Total vaccine expenditure'!R134)</f>
        <v>1</v>
      </c>
      <c r="R134" s="13">
        <f>IF(OR('Government vaccine expenditure'!S134="",'Total vaccine expenditure'!S134=""),"",'Government vaccine expenditure'!S134/'Total vaccine expenditure'!S134)</f>
        <v>1</v>
      </c>
      <c r="S134" s="13">
        <f>IF(OR('Government vaccine expenditure'!T134="",'Total vaccine expenditure'!T134=""),"",'Government vaccine expenditure'!T134/'Total vaccine expenditure'!T134)</f>
        <v>1</v>
      </c>
      <c r="T134" s="13">
        <f>IF(OR('Government vaccine expenditure'!U134="",'Total vaccine expenditure'!U134=""),"",'Government vaccine expenditure'!U134/'Total vaccine expenditure'!U134)</f>
        <v>1</v>
      </c>
      <c r="U134" s="13">
        <f>IF(OR('Government vaccine expenditure'!V134="",'Total vaccine expenditure'!V134=""),"",'Government vaccine expenditure'!V134/'Total vaccine expenditure'!V134)</f>
        <v>1</v>
      </c>
      <c r="V134" s="13">
        <f>IF(OR('Government vaccine expenditure'!W134="",'Total vaccine expenditure'!W134=""),"",'Government vaccine expenditure'!W134/'Total vaccine expenditure'!W134)</f>
        <v>1</v>
      </c>
      <c r="W134" s="13">
        <f>IF(OR('Government vaccine expenditure'!X134="",'Total vaccine expenditure'!X134=""),"",'Government vaccine expenditure'!X134/'Total vaccine expenditure'!X134)</f>
        <v>1</v>
      </c>
      <c r="X134" s="12"/>
      <c r="Y134" s="9"/>
    </row>
    <row r="135" spans="1:25" x14ac:dyDescent="0.3">
      <c r="A135" s="2" t="s">
        <v>124</v>
      </c>
      <c r="B135" s="10" t="s">
        <v>312</v>
      </c>
      <c r="C135" s="10" t="s">
        <v>420</v>
      </c>
      <c r="D135" s="10" t="s">
        <v>391</v>
      </c>
      <c r="E135" s="13">
        <f>IF(OR('Government vaccine expenditure'!F135="",'Total vaccine expenditure'!F135=""),"",'Government vaccine expenditure'!F135/'Total vaccine expenditure'!F135)</f>
        <v>1</v>
      </c>
      <c r="F135" s="13">
        <f>IF(OR('Government vaccine expenditure'!G135="",'Total vaccine expenditure'!G135=""),"",'Government vaccine expenditure'!G135/'Total vaccine expenditure'!G135)</f>
        <v>1</v>
      </c>
      <c r="G135" s="13">
        <f>IF(OR('Government vaccine expenditure'!H135="",'Total vaccine expenditure'!H135=""),"",'Government vaccine expenditure'!H135/'Total vaccine expenditure'!H135)</f>
        <v>1</v>
      </c>
      <c r="H135" s="13">
        <f>IF(OR('Government vaccine expenditure'!I135="",'Total vaccine expenditure'!I135=""),"",'Government vaccine expenditure'!I135/'Total vaccine expenditure'!I135)</f>
        <v>0.61000003558333538</v>
      </c>
      <c r="I135" s="13">
        <f>IF(OR('Government vaccine expenditure'!J135="",'Total vaccine expenditure'!J135=""),"",'Government vaccine expenditure'!J135/'Total vaccine expenditure'!J135)</f>
        <v>0.58885813004435528</v>
      </c>
      <c r="J135" s="13">
        <f>IF(OR('Government vaccine expenditure'!K135="",'Total vaccine expenditure'!K135=""),"",'Government vaccine expenditure'!K135/'Total vaccine expenditure'!K135)</f>
        <v>0.44697202871139408</v>
      </c>
      <c r="K135" s="13">
        <f>IF(OR('Government vaccine expenditure'!L135="",'Total vaccine expenditure'!L135=""),"",'Government vaccine expenditure'!L135/'Total vaccine expenditure'!L135)</f>
        <v>0.80632521194573881</v>
      </c>
      <c r="L135" s="13">
        <f>IF(OR('Government vaccine expenditure'!M135="",'Total vaccine expenditure'!M135=""),"",'Government vaccine expenditure'!M135/'Total vaccine expenditure'!M135)</f>
        <v>0.6210601846833671</v>
      </c>
      <c r="M135" s="13">
        <f>IF(OR('Government vaccine expenditure'!N135="",'Total vaccine expenditure'!N135=""),"",'Government vaccine expenditure'!N135/'Total vaccine expenditure'!N135)</f>
        <v>0.35910019742171956</v>
      </c>
      <c r="N135" s="13">
        <f>IF(OR('Government vaccine expenditure'!O135="",'Total vaccine expenditure'!O135=""),"",'Government vaccine expenditure'!O135/'Total vaccine expenditure'!O135)</f>
        <v>0.46561700359555369</v>
      </c>
      <c r="O135" s="13">
        <f>IF(OR('Government vaccine expenditure'!P135="",'Total vaccine expenditure'!P135=""),"",'Government vaccine expenditure'!P135/'Total vaccine expenditure'!P135)</f>
        <v>0.4088554501496986</v>
      </c>
      <c r="P135" s="13">
        <f>IF(OR('Government vaccine expenditure'!Q135="",'Total vaccine expenditure'!Q135=""),"",'Government vaccine expenditure'!Q135/'Total vaccine expenditure'!Q135)</f>
        <v>0.19421006056707607</v>
      </c>
      <c r="Q135" s="13">
        <f>IF(OR('Government vaccine expenditure'!R135="",'Total vaccine expenditure'!R135=""),"",'Government vaccine expenditure'!R135/'Total vaccine expenditure'!R135)</f>
        <v>0.74709568096462275</v>
      </c>
      <c r="R135" s="13">
        <f>IF(OR('Government vaccine expenditure'!S135="",'Total vaccine expenditure'!S135=""),"",'Government vaccine expenditure'!S135/'Total vaccine expenditure'!S135)</f>
        <v>0.3892828999211978</v>
      </c>
      <c r="S135" s="13">
        <f>IF(OR('Government vaccine expenditure'!T135="",'Total vaccine expenditure'!T135=""),"",'Government vaccine expenditure'!T135/'Total vaccine expenditure'!T135)</f>
        <v>0.69333031003808121</v>
      </c>
      <c r="T135" s="13">
        <f>IF(OR('Government vaccine expenditure'!U135="",'Total vaccine expenditure'!U135=""),"",'Government vaccine expenditure'!U135/'Total vaccine expenditure'!U135)</f>
        <v>0.73087251366492023</v>
      </c>
      <c r="U135" s="13">
        <f>IF(OR('Government vaccine expenditure'!V135="",'Total vaccine expenditure'!V135=""),"",'Government vaccine expenditure'!V135/'Total vaccine expenditure'!V135)</f>
        <v>0.83283761573413384</v>
      </c>
      <c r="V135" s="13">
        <f>IF(OR('Government vaccine expenditure'!W135="",'Total vaccine expenditure'!W135=""),"",'Government vaccine expenditure'!W135/'Total vaccine expenditure'!W135)</f>
        <v>0.95963364275666474</v>
      </c>
      <c r="W135" s="13">
        <f>IF(OR('Government vaccine expenditure'!X135="",'Total vaccine expenditure'!X135=""),"",'Government vaccine expenditure'!X135/'Total vaccine expenditure'!X135)</f>
        <v>0.38930010846655061</v>
      </c>
      <c r="X135" s="12"/>
      <c r="Y135" s="6"/>
    </row>
    <row r="136" spans="1:25" x14ac:dyDescent="0.3">
      <c r="A136" s="2" t="s">
        <v>125</v>
      </c>
      <c r="B136" s="10" t="s">
        <v>313</v>
      </c>
      <c r="C136" s="10" t="s">
        <v>419</v>
      </c>
      <c r="D136" s="10" t="s">
        <v>374</v>
      </c>
      <c r="E136" s="13">
        <f>IF(OR('Government vaccine expenditure'!F136="",'Total vaccine expenditure'!F136=""),"",'Government vaccine expenditure'!F136/'Total vaccine expenditure'!F136)</f>
        <v>1</v>
      </c>
      <c r="F136" s="13">
        <f>IF(OR('Government vaccine expenditure'!G136="",'Total vaccine expenditure'!G136=""),"",'Government vaccine expenditure'!G136/'Total vaccine expenditure'!G136)</f>
        <v>0.99999998367135023</v>
      </c>
      <c r="G136" s="13">
        <f>IF(OR('Government vaccine expenditure'!H136="",'Total vaccine expenditure'!H136=""),"",'Government vaccine expenditure'!H136/'Total vaccine expenditure'!H136)</f>
        <v>1.0000000585861963</v>
      </c>
      <c r="H136" s="13">
        <f>IF(OR('Government vaccine expenditure'!I136="",'Total vaccine expenditure'!I136=""),"",'Government vaccine expenditure'!I136/'Total vaccine expenditure'!I136)</f>
        <v>1.0000000160102289</v>
      </c>
      <c r="I136" s="13">
        <f>IF(OR('Government vaccine expenditure'!J136="",'Total vaccine expenditure'!J136=""),"",'Government vaccine expenditure'!J136/'Total vaccine expenditure'!J136)</f>
        <v>1</v>
      </c>
      <c r="J136" s="13">
        <f>IF(OR('Government vaccine expenditure'!K136="",'Total vaccine expenditure'!K136=""),"",'Government vaccine expenditure'!K136/'Total vaccine expenditure'!K136)</f>
        <v>1</v>
      </c>
      <c r="K136" s="13">
        <f>IF(OR('Government vaccine expenditure'!L136="",'Total vaccine expenditure'!L136=""),"",'Government vaccine expenditure'!L136/'Total vaccine expenditure'!L136)</f>
        <v>1</v>
      </c>
      <c r="L136" s="13">
        <f>IF(OR('Government vaccine expenditure'!M136="",'Total vaccine expenditure'!M136=""),"",'Government vaccine expenditure'!M136/'Total vaccine expenditure'!M136)</f>
        <v>1</v>
      </c>
      <c r="M136" s="13">
        <f>IF(OR('Government vaccine expenditure'!N136="",'Total vaccine expenditure'!N136=""),"",'Government vaccine expenditure'!N136/'Total vaccine expenditure'!N136)</f>
        <v>1</v>
      </c>
      <c r="N136" s="13">
        <f>IF(OR('Government vaccine expenditure'!O136="",'Total vaccine expenditure'!O136=""),"",'Government vaccine expenditure'!O136/'Total vaccine expenditure'!O136)</f>
        <v>1</v>
      </c>
      <c r="O136" s="13">
        <f>IF(OR('Government vaccine expenditure'!P136="",'Total vaccine expenditure'!P136=""),"",'Government vaccine expenditure'!P136/'Total vaccine expenditure'!P136)</f>
        <v>1</v>
      </c>
      <c r="P136" s="13">
        <f>IF(OR('Government vaccine expenditure'!Q136="",'Total vaccine expenditure'!Q136=""),"",'Government vaccine expenditure'!Q136/'Total vaccine expenditure'!Q136)</f>
        <v>1</v>
      </c>
      <c r="Q136" s="13">
        <f>IF(OR('Government vaccine expenditure'!R136="",'Total vaccine expenditure'!R136=""),"",'Government vaccine expenditure'!R136/'Total vaccine expenditure'!R136)</f>
        <v>1</v>
      </c>
      <c r="R136" s="13">
        <f>IF(OR('Government vaccine expenditure'!S136="",'Total vaccine expenditure'!S136=""),"",'Government vaccine expenditure'!S136/'Total vaccine expenditure'!S136)</f>
        <v>1</v>
      </c>
      <c r="S136" s="13">
        <f>IF(OR('Government vaccine expenditure'!T136="",'Total vaccine expenditure'!T136=""),"",'Government vaccine expenditure'!T136/'Total vaccine expenditure'!T136)</f>
        <v>1</v>
      </c>
      <c r="T136" s="13">
        <f>IF(OR('Government vaccine expenditure'!U136="",'Total vaccine expenditure'!U136=""),"",'Government vaccine expenditure'!U136/'Total vaccine expenditure'!U136)</f>
        <v>1</v>
      </c>
      <c r="U136" s="13">
        <f>IF(OR('Government vaccine expenditure'!V136="",'Total vaccine expenditure'!V136=""),"",'Government vaccine expenditure'!V136/'Total vaccine expenditure'!V136)</f>
        <v>1</v>
      </c>
      <c r="V136" s="13">
        <f>IF(OR('Government vaccine expenditure'!W136="",'Total vaccine expenditure'!W136=""),"",'Government vaccine expenditure'!W136/'Total vaccine expenditure'!W136)</f>
        <v>1</v>
      </c>
      <c r="W136" s="13">
        <f>IF(OR('Government vaccine expenditure'!X136="",'Total vaccine expenditure'!X136=""),"",'Government vaccine expenditure'!X136/'Total vaccine expenditure'!X136)</f>
        <v>1</v>
      </c>
      <c r="X136" s="12"/>
      <c r="Y136" s="6"/>
    </row>
    <row r="137" spans="1:25" x14ac:dyDescent="0.3">
      <c r="A137" s="2" t="s">
        <v>126</v>
      </c>
      <c r="B137" s="10" t="s">
        <v>314</v>
      </c>
      <c r="C137" s="10" t="s">
        <v>419</v>
      </c>
      <c r="D137" s="10" t="s">
        <v>374</v>
      </c>
      <c r="E137" s="13">
        <f>IF(OR('Government vaccine expenditure'!F137="",'Total vaccine expenditure'!F137=""),"",'Government vaccine expenditure'!F137/'Total vaccine expenditure'!F137)</f>
        <v>0.96000001859547957</v>
      </c>
      <c r="F137" s="13">
        <f>IF(OR('Government vaccine expenditure'!G137="",'Total vaccine expenditure'!G137=""),"",'Government vaccine expenditure'!G137/'Total vaccine expenditure'!G137)</f>
        <v>1.0000000039357024</v>
      </c>
      <c r="G137" s="13">
        <f>IF(OR('Government vaccine expenditure'!H137="",'Total vaccine expenditure'!H137=""),"",'Government vaccine expenditure'!H137/'Total vaccine expenditure'!H137)</f>
        <v>0.99999997667361629</v>
      </c>
      <c r="H137" s="13">
        <f>IF(OR('Government vaccine expenditure'!I137="",'Total vaccine expenditure'!I137=""),"",'Government vaccine expenditure'!I137/'Total vaccine expenditure'!I137)</f>
        <v>1.0000000026003883</v>
      </c>
      <c r="I137" s="13">
        <f>IF(OR('Government vaccine expenditure'!J137="",'Total vaccine expenditure'!J137=""),"",'Government vaccine expenditure'!J137/'Total vaccine expenditure'!J137)</f>
        <v>1</v>
      </c>
      <c r="J137" s="13">
        <f>IF(OR('Government vaccine expenditure'!K137="",'Total vaccine expenditure'!K137=""),"",'Government vaccine expenditure'!K137/'Total vaccine expenditure'!K137)</f>
        <v>1</v>
      </c>
      <c r="K137" s="13">
        <f>IF(OR('Government vaccine expenditure'!L137="",'Total vaccine expenditure'!L137=""),"",'Government vaccine expenditure'!L137/'Total vaccine expenditure'!L137)</f>
        <v>1</v>
      </c>
      <c r="L137" s="13">
        <f>IF(OR('Government vaccine expenditure'!M137="",'Total vaccine expenditure'!M137=""),"",'Government vaccine expenditure'!M137/'Total vaccine expenditure'!M137)</f>
        <v>1</v>
      </c>
      <c r="M137" s="13">
        <f>IF(OR('Government vaccine expenditure'!N137="",'Total vaccine expenditure'!N137=""),"",'Government vaccine expenditure'!N137/'Total vaccine expenditure'!N137)</f>
        <v>1</v>
      </c>
      <c r="N137" s="13">
        <f>IF(OR('Government vaccine expenditure'!O137="",'Total vaccine expenditure'!O137=""),"",'Government vaccine expenditure'!O137/'Total vaccine expenditure'!O137)</f>
        <v>1</v>
      </c>
      <c r="O137" s="13">
        <f>IF(OR('Government vaccine expenditure'!P137="",'Total vaccine expenditure'!P137=""),"",'Government vaccine expenditure'!P137/'Total vaccine expenditure'!P137)</f>
        <v>1</v>
      </c>
      <c r="P137" s="13">
        <f>IF(OR('Government vaccine expenditure'!Q137="",'Total vaccine expenditure'!Q137=""),"",'Government vaccine expenditure'!Q137/'Total vaccine expenditure'!Q137)</f>
        <v>1</v>
      </c>
      <c r="Q137" s="13">
        <f>IF(OR('Government vaccine expenditure'!R137="",'Total vaccine expenditure'!R137=""),"",'Government vaccine expenditure'!R137/'Total vaccine expenditure'!R137)</f>
        <v>1</v>
      </c>
      <c r="R137" s="13">
        <f>IF(OR('Government vaccine expenditure'!S137="",'Total vaccine expenditure'!S137=""),"",'Government vaccine expenditure'!S137/'Total vaccine expenditure'!S137)</f>
        <v>0.53942790151343301</v>
      </c>
      <c r="S137" s="13">
        <f>IF(OR('Government vaccine expenditure'!T137="",'Total vaccine expenditure'!T137=""),"",'Government vaccine expenditure'!T137/'Total vaccine expenditure'!T137)</f>
        <v>1</v>
      </c>
      <c r="T137" s="13" t="str">
        <f>IF(OR('Government vaccine expenditure'!U137="",'Total vaccine expenditure'!U137=""),"",'Government vaccine expenditure'!U137/'Total vaccine expenditure'!U137)</f>
        <v/>
      </c>
      <c r="U137" s="13">
        <f>IF(OR('Government vaccine expenditure'!V137="",'Total vaccine expenditure'!V137=""),"",'Government vaccine expenditure'!V137/'Total vaccine expenditure'!V137)</f>
        <v>0.88966577355575549</v>
      </c>
      <c r="V137" s="13">
        <f>IF(OR('Government vaccine expenditure'!W137="",'Total vaccine expenditure'!W137=""),"",'Government vaccine expenditure'!W137/'Total vaccine expenditure'!W137)</f>
        <v>0.80384411941627665</v>
      </c>
      <c r="W137" s="13">
        <f>IF(OR('Government vaccine expenditure'!X137="",'Total vaccine expenditure'!X137=""),"",'Government vaccine expenditure'!X137/'Total vaccine expenditure'!X137)</f>
        <v>1</v>
      </c>
      <c r="X137" s="12"/>
      <c r="Y137" s="6"/>
    </row>
    <row r="138" spans="1:25" x14ac:dyDescent="0.3">
      <c r="A138" s="2" t="s">
        <v>408</v>
      </c>
      <c r="B138" s="10" t="s">
        <v>315</v>
      </c>
      <c r="C138" s="10" t="s">
        <v>420</v>
      </c>
      <c r="D138" s="10" t="s">
        <v>386</v>
      </c>
      <c r="E138" s="13">
        <f>IF(OR('Government vaccine expenditure'!F138="",'Total vaccine expenditure'!F138=""),"",'Government vaccine expenditure'!F138/'Total vaccine expenditure'!F138)</f>
        <v>1</v>
      </c>
      <c r="F138" s="13">
        <f>IF(OR('Government vaccine expenditure'!G138="",'Total vaccine expenditure'!G138=""),"",'Government vaccine expenditure'!G138/'Total vaccine expenditure'!G138)</f>
        <v>1.0000000038560659</v>
      </c>
      <c r="G138" s="13">
        <f>IF(OR('Government vaccine expenditure'!H138="",'Total vaccine expenditure'!H138=""),"",'Government vaccine expenditure'!H138/'Total vaccine expenditure'!H138)</f>
        <v>0.99999999541166662</v>
      </c>
      <c r="H138" s="13">
        <f>IF(OR('Government vaccine expenditure'!I138="",'Total vaccine expenditure'!I138=""),"",'Government vaccine expenditure'!I138/'Total vaccine expenditure'!I138)</f>
        <v>1</v>
      </c>
      <c r="I138" s="13">
        <f>IF(OR('Government vaccine expenditure'!J138="",'Total vaccine expenditure'!J138=""),"",'Government vaccine expenditure'!J138/'Total vaccine expenditure'!J138)</f>
        <v>1</v>
      </c>
      <c r="J138" s="13">
        <f>IF(OR('Government vaccine expenditure'!K138="",'Total vaccine expenditure'!K138=""),"",'Government vaccine expenditure'!K138/'Total vaccine expenditure'!K138)</f>
        <v>1</v>
      </c>
      <c r="K138" s="13">
        <f>IF(OR('Government vaccine expenditure'!L138="",'Total vaccine expenditure'!L138=""),"",'Government vaccine expenditure'!L138/'Total vaccine expenditure'!L138)</f>
        <v>0.82608696610105103</v>
      </c>
      <c r="L138" s="13">
        <f>IF(OR('Government vaccine expenditure'!M138="",'Total vaccine expenditure'!M138=""),"",'Government vaccine expenditure'!M138/'Total vaccine expenditure'!M138)</f>
        <v>0.99977802340079636</v>
      </c>
      <c r="M138" s="13">
        <f>IF(OR('Government vaccine expenditure'!N138="",'Total vaccine expenditure'!N138=""),"",'Government vaccine expenditure'!N138/'Total vaccine expenditure'!N138)</f>
        <v>1</v>
      </c>
      <c r="N138" s="13">
        <f>IF(OR('Government vaccine expenditure'!O138="",'Total vaccine expenditure'!O138=""),"",'Government vaccine expenditure'!O138/'Total vaccine expenditure'!O138)</f>
        <v>0.96999999941149673</v>
      </c>
      <c r="O138" s="13">
        <f>IF(OR('Government vaccine expenditure'!P138="",'Total vaccine expenditure'!P138=""),"",'Government vaccine expenditure'!P138/'Total vaccine expenditure'!P138)</f>
        <v>1</v>
      </c>
      <c r="P138" s="13">
        <f>IF(OR('Government vaccine expenditure'!Q138="",'Total vaccine expenditure'!Q138=""),"",'Government vaccine expenditure'!Q138/'Total vaccine expenditure'!Q138)</f>
        <v>1</v>
      </c>
      <c r="Q138" s="13">
        <f>IF(OR('Government vaccine expenditure'!R138="",'Total vaccine expenditure'!R138=""),"",'Government vaccine expenditure'!R138/'Total vaccine expenditure'!R138)</f>
        <v>1</v>
      </c>
      <c r="R138" s="13">
        <f>IF(OR('Government vaccine expenditure'!S138="",'Total vaccine expenditure'!S138=""),"",'Government vaccine expenditure'!S138/'Total vaccine expenditure'!S138)</f>
        <v>1</v>
      </c>
      <c r="S138" s="13">
        <f>IF(OR('Government vaccine expenditure'!T138="",'Total vaccine expenditure'!T138=""),"",'Government vaccine expenditure'!T138/'Total vaccine expenditure'!T138)</f>
        <v>1</v>
      </c>
      <c r="T138" s="13">
        <f>IF(OR('Government vaccine expenditure'!U138="",'Total vaccine expenditure'!U138=""),"",'Government vaccine expenditure'!U138/'Total vaccine expenditure'!U138)</f>
        <v>1</v>
      </c>
      <c r="U138" s="13" t="str">
        <f>IF(OR('Government vaccine expenditure'!V138="",'Total vaccine expenditure'!V138=""),"",'Government vaccine expenditure'!V138/'Total vaccine expenditure'!V138)</f>
        <v/>
      </c>
      <c r="V138" s="13">
        <f>IF(OR('Government vaccine expenditure'!W138="",'Total vaccine expenditure'!W138=""),"",'Government vaccine expenditure'!W138/'Total vaccine expenditure'!W138)</f>
        <v>1</v>
      </c>
      <c r="W138" s="13">
        <f>IF(OR('Government vaccine expenditure'!X138="",'Total vaccine expenditure'!X138=""),"",'Government vaccine expenditure'!X138/'Total vaccine expenditure'!X138)</f>
        <v>1</v>
      </c>
      <c r="X138" s="12"/>
      <c r="Y138" s="6"/>
    </row>
    <row r="139" spans="1:25" x14ac:dyDescent="0.3">
      <c r="A139" s="2" t="s">
        <v>127</v>
      </c>
      <c r="B139" s="10" t="s">
        <v>316</v>
      </c>
      <c r="C139" s="10" t="s">
        <v>417</v>
      </c>
      <c r="D139" s="10" t="s">
        <v>374</v>
      </c>
      <c r="E139" s="13" t="str">
        <f>IF(OR('Government vaccine expenditure'!F139="",'Total vaccine expenditure'!F139=""),"",'Government vaccine expenditure'!F139/'Total vaccine expenditure'!F139)</f>
        <v/>
      </c>
      <c r="F139" s="13" t="str">
        <f>IF(OR('Government vaccine expenditure'!G139="",'Total vaccine expenditure'!G139=""),"",'Government vaccine expenditure'!G139/'Total vaccine expenditure'!G139)</f>
        <v/>
      </c>
      <c r="G139" s="13" t="str">
        <f>IF(OR('Government vaccine expenditure'!H139="",'Total vaccine expenditure'!H139=""),"",'Government vaccine expenditure'!H139/'Total vaccine expenditure'!H139)</f>
        <v/>
      </c>
      <c r="H139" s="13" t="str">
        <f>IF(OR('Government vaccine expenditure'!I139="",'Total vaccine expenditure'!I139=""),"",'Government vaccine expenditure'!I139/'Total vaccine expenditure'!I139)</f>
        <v/>
      </c>
      <c r="I139" s="13">
        <f>IF(OR('Government vaccine expenditure'!J139="",'Total vaccine expenditure'!J139=""),"",'Government vaccine expenditure'!J139/'Total vaccine expenditure'!J139)</f>
        <v>1</v>
      </c>
      <c r="J139" s="13">
        <f>IF(OR('Government vaccine expenditure'!K139="",'Total vaccine expenditure'!K139=""),"",'Government vaccine expenditure'!K139/'Total vaccine expenditure'!K139)</f>
        <v>1</v>
      </c>
      <c r="K139" s="13">
        <f>IF(OR('Government vaccine expenditure'!L139="",'Total vaccine expenditure'!L139=""),"",'Government vaccine expenditure'!L139/'Total vaccine expenditure'!L139)</f>
        <v>1</v>
      </c>
      <c r="L139" s="13" t="str">
        <f>IF(OR('Government vaccine expenditure'!M139="",'Total vaccine expenditure'!M139=""),"",'Government vaccine expenditure'!M139/'Total vaccine expenditure'!M139)</f>
        <v/>
      </c>
      <c r="M139" s="13" t="str">
        <f>IF(OR('Government vaccine expenditure'!N139="",'Total vaccine expenditure'!N139=""),"",'Government vaccine expenditure'!N139/'Total vaccine expenditure'!N139)</f>
        <v/>
      </c>
      <c r="N139" s="13" t="str">
        <f>IF(OR('Government vaccine expenditure'!O139="",'Total vaccine expenditure'!O139=""),"",'Government vaccine expenditure'!O139/'Total vaccine expenditure'!O139)</f>
        <v/>
      </c>
      <c r="O139" s="13">
        <f>IF(OR('Government vaccine expenditure'!P139="",'Total vaccine expenditure'!P139=""),"",'Government vaccine expenditure'!P139/'Total vaccine expenditure'!P139)</f>
        <v>0.7930189085114715</v>
      </c>
      <c r="P139" s="13" t="str">
        <f>IF(OR('Government vaccine expenditure'!Q139="",'Total vaccine expenditure'!Q139=""),"",'Government vaccine expenditure'!Q139/'Total vaccine expenditure'!Q139)</f>
        <v/>
      </c>
      <c r="Q139" s="13" t="str">
        <f>IF(OR('Government vaccine expenditure'!R139="",'Total vaccine expenditure'!R139=""),"",'Government vaccine expenditure'!R139/'Total vaccine expenditure'!R139)</f>
        <v/>
      </c>
      <c r="R139" s="13" t="str">
        <f>IF(OR('Government vaccine expenditure'!S139="",'Total vaccine expenditure'!S139=""),"",'Government vaccine expenditure'!S139/'Total vaccine expenditure'!S139)</f>
        <v/>
      </c>
      <c r="S139" s="13">
        <f>IF(OR('Government vaccine expenditure'!T139="",'Total vaccine expenditure'!T139=""),"",'Government vaccine expenditure'!T139/'Total vaccine expenditure'!T139)</f>
        <v>1</v>
      </c>
      <c r="T139" s="13" t="str">
        <f>IF(OR('Government vaccine expenditure'!U139="",'Total vaccine expenditure'!U139=""),"",'Government vaccine expenditure'!U139/'Total vaccine expenditure'!U139)</f>
        <v/>
      </c>
      <c r="U139" s="13">
        <f>IF(OR('Government vaccine expenditure'!V139="",'Total vaccine expenditure'!V139=""),"",'Government vaccine expenditure'!V139/'Total vaccine expenditure'!V139)</f>
        <v>0.72430585999855335</v>
      </c>
      <c r="V139" s="13" t="str">
        <f>IF(OR('Government vaccine expenditure'!W139="",'Total vaccine expenditure'!W139=""),"",'Government vaccine expenditure'!W139/'Total vaccine expenditure'!W139)</f>
        <v/>
      </c>
      <c r="W139" s="13" t="str">
        <f>IF(OR('Government vaccine expenditure'!X139="",'Total vaccine expenditure'!X139=""),"",'Government vaccine expenditure'!X139/'Total vaccine expenditure'!X139)</f>
        <v/>
      </c>
      <c r="X139" s="12"/>
      <c r="Y139" s="9"/>
    </row>
    <row r="140" spans="1:25" x14ac:dyDescent="0.3">
      <c r="A140" s="2" t="s">
        <v>128</v>
      </c>
      <c r="B140" s="10" t="s">
        <v>317</v>
      </c>
      <c r="C140" s="10" t="s">
        <v>417</v>
      </c>
      <c r="D140" s="10" t="s">
        <v>374</v>
      </c>
      <c r="E140" s="13">
        <f>IF(OR('Government vaccine expenditure'!F140="",'Total vaccine expenditure'!F140=""),"",'Government vaccine expenditure'!F140/'Total vaccine expenditure'!F140)</f>
        <v>0.99999998588200001</v>
      </c>
      <c r="F140" s="13">
        <f>IF(OR('Government vaccine expenditure'!G140="",'Total vaccine expenditure'!G140=""),"",'Government vaccine expenditure'!G140/'Total vaccine expenditure'!G140)</f>
        <v>0.99999999788180638</v>
      </c>
      <c r="G140" s="13">
        <f>IF(OR('Government vaccine expenditure'!H140="",'Total vaccine expenditure'!H140=""),"",'Government vaccine expenditure'!H140/'Total vaccine expenditure'!H140)</f>
        <v>0.99999999864</v>
      </c>
      <c r="H140" s="13">
        <f>IF(OR('Government vaccine expenditure'!I140="",'Total vaccine expenditure'!I140=""),"",'Government vaccine expenditure'!I140/'Total vaccine expenditure'!I140)</f>
        <v>1.0000000013539081</v>
      </c>
      <c r="I140" s="13">
        <f>IF(OR('Government vaccine expenditure'!J140="",'Total vaccine expenditure'!J140=""),"",'Government vaccine expenditure'!J140/'Total vaccine expenditure'!J140)</f>
        <v>1</v>
      </c>
      <c r="J140" s="13">
        <f>IF(OR('Government vaccine expenditure'!K140="",'Total vaccine expenditure'!K140=""),"",'Government vaccine expenditure'!K140/'Total vaccine expenditure'!K140)</f>
        <v>1</v>
      </c>
      <c r="K140" s="13">
        <f>IF(OR('Government vaccine expenditure'!L140="",'Total vaccine expenditure'!L140=""),"",'Government vaccine expenditure'!L140/'Total vaccine expenditure'!L140)</f>
        <v>1</v>
      </c>
      <c r="L140" s="13">
        <f>IF(OR('Government vaccine expenditure'!M140="",'Total vaccine expenditure'!M140=""),"",'Government vaccine expenditure'!M140/'Total vaccine expenditure'!M140)</f>
        <v>1</v>
      </c>
      <c r="M140" s="13">
        <f>IF(OR('Government vaccine expenditure'!N140="",'Total vaccine expenditure'!N140=""),"",'Government vaccine expenditure'!N140/'Total vaccine expenditure'!N140)</f>
        <v>1</v>
      </c>
      <c r="N140" s="13">
        <f>IF(OR('Government vaccine expenditure'!O140="",'Total vaccine expenditure'!O140=""),"",'Government vaccine expenditure'!O140/'Total vaccine expenditure'!O140)</f>
        <v>1</v>
      </c>
      <c r="O140" s="13">
        <f>IF(OR('Government vaccine expenditure'!P140="",'Total vaccine expenditure'!P140=""),"",'Government vaccine expenditure'!P140/'Total vaccine expenditure'!P140)</f>
        <v>1</v>
      </c>
      <c r="P140" s="13">
        <f>IF(OR('Government vaccine expenditure'!Q140="",'Total vaccine expenditure'!Q140=""),"",'Government vaccine expenditure'!Q140/'Total vaccine expenditure'!Q140)</f>
        <v>1</v>
      </c>
      <c r="Q140" s="13">
        <f>IF(OR('Government vaccine expenditure'!R140="",'Total vaccine expenditure'!R140=""),"",'Government vaccine expenditure'!R140/'Total vaccine expenditure'!R140)</f>
        <v>1</v>
      </c>
      <c r="R140" s="13">
        <f>IF(OR('Government vaccine expenditure'!S140="",'Total vaccine expenditure'!S140=""),"",'Government vaccine expenditure'!S140/'Total vaccine expenditure'!S140)</f>
        <v>1</v>
      </c>
      <c r="S140" s="13">
        <f>IF(OR('Government vaccine expenditure'!T140="",'Total vaccine expenditure'!T140=""),"",'Government vaccine expenditure'!T140/'Total vaccine expenditure'!T140)</f>
        <v>1</v>
      </c>
      <c r="T140" s="13">
        <f>IF(OR('Government vaccine expenditure'!U140="",'Total vaccine expenditure'!U140=""),"",'Government vaccine expenditure'!U140/'Total vaccine expenditure'!U140)</f>
        <v>1</v>
      </c>
      <c r="U140" s="13">
        <f>IF(OR('Government vaccine expenditure'!V140="",'Total vaccine expenditure'!V140=""),"",'Government vaccine expenditure'!V140/'Total vaccine expenditure'!V140)</f>
        <v>1</v>
      </c>
      <c r="V140" s="13">
        <f>IF(OR('Government vaccine expenditure'!W140="",'Total vaccine expenditure'!W140=""),"",'Government vaccine expenditure'!W140/'Total vaccine expenditure'!W140)</f>
        <v>1</v>
      </c>
      <c r="W140" s="13" t="str">
        <f>IF(OR('Government vaccine expenditure'!X140="",'Total vaccine expenditure'!X140=""),"",'Government vaccine expenditure'!X140/'Total vaccine expenditure'!X140)</f>
        <v/>
      </c>
      <c r="X140" s="12"/>
      <c r="Y140" s="9"/>
    </row>
    <row r="141" spans="1:25" x14ac:dyDescent="0.3">
      <c r="A141" s="2" t="s">
        <v>129</v>
      </c>
      <c r="B141" s="10" t="s">
        <v>318</v>
      </c>
      <c r="C141" s="10" t="s">
        <v>416</v>
      </c>
      <c r="D141" s="10" t="s">
        <v>374</v>
      </c>
      <c r="E141" s="13" t="str">
        <f>IF(OR('Government vaccine expenditure'!F141="",'Total vaccine expenditure'!F141=""),"",'Government vaccine expenditure'!F141/'Total vaccine expenditure'!F141)</f>
        <v/>
      </c>
      <c r="F141" s="13">
        <f>IF(OR('Government vaccine expenditure'!G141="",'Total vaccine expenditure'!G141=""),"",'Government vaccine expenditure'!G141/'Total vaccine expenditure'!G141)</f>
        <v>1.0000000041420689</v>
      </c>
      <c r="G141" s="13" t="str">
        <f>IF(OR('Government vaccine expenditure'!H141="",'Total vaccine expenditure'!H141=""),"",'Government vaccine expenditure'!H141/'Total vaccine expenditure'!H141)</f>
        <v/>
      </c>
      <c r="H141" s="13">
        <f>IF(OR('Government vaccine expenditure'!I141="",'Total vaccine expenditure'!I141=""),"",'Government vaccine expenditure'!I141/'Total vaccine expenditure'!I141)</f>
        <v>0.99999997087999992</v>
      </c>
      <c r="I141" s="13">
        <f>IF(OR('Government vaccine expenditure'!J141="",'Total vaccine expenditure'!J141=""),"",'Government vaccine expenditure'!J141/'Total vaccine expenditure'!J141)</f>
        <v>1</v>
      </c>
      <c r="J141" s="13" t="str">
        <f>IF(OR('Government vaccine expenditure'!K141="",'Total vaccine expenditure'!K141=""),"",'Government vaccine expenditure'!K141/'Total vaccine expenditure'!K141)</f>
        <v/>
      </c>
      <c r="K141" s="13">
        <f>IF(OR('Government vaccine expenditure'!L141="",'Total vaccine expenditure'!L141=""),"",'Government vaccine expenditure'!L141/'Total vaccine expenditure'!L141)</f>
        <v>1</v>
      </c>
      <c r="L141" s="13">
        <f>IF(OR('Government vaccine expenditure'!M141="",'Total vaccine expenditure'!M141=""),"",'Government vaccine expenditure'!M141/'Total vaccine expenditure'!M141)</f>
        <v>1</v>
      </c>
      <c r="M141" s="13">
        <f>IF(OR('Government vaccine expenditure'!N141="",'Total vaccine expenditure'!N141=""),"",'Government vaccine expenditure'!N141/'Total vaccine expenditure'!N141)</f>
        <v>1</v>
      </c>
      <c r="N141" s="13">
        <f>IF(OR('Government vaccine expenditure'!O141="",'Total vaccine expenditure'!O141=""),"",'Government vaccine expenditure'!O141/'Total vaccine expenditure'!O141)</f>
        <v>1</v>
      </c>
      <c r="O141" s="13">
        <f>IF(OR('Government vaccine expenditure'!P141="",'Total vaccine expenditure'!P141=""),"",'Government vaccine expenditure'!P141/'Total vaccine expenditure'!P141)</f>
        <v>1</v>
      </c>
      <c r="P141" s="13">
        <f>IF(OR('Government vaccine expenditure'!Q141="",'Total vaccine expenditure'!Q141=""),"",'Government vaccine expenditure'!Q141/'Total vaccine expenditure'!Q141)</f>
        <v>1</v>
      </c>
      <c r="Q141" s="13">
        <f>IF(OR('Government vaccine expenditure'!R141="",'Total vaccine expenditure'!R141=""),"",'Government vaccine expenditure'!R141/'Total vaccine expenditure'!R141)</f>
        <v>1</v>
      </c>
      <c r="R141" s="13" t="str">
        <f>IF(OR('Government vaccine expenditure'!S141="",'Total vaccine expenditure'!S141=""),"",'Government vaccine expenditure'!S141/'Total vaccine expenditure'!S141)</f>
        <v/>
      </c>
      <c r="S141" s="13">
        <f>IF(OR('Government vaccine expenditure'!T141="",'Total vaccine expenditure'!T141=""),"",'Government vaccine expenditure'!T141/'Total vaccine expenditure'!T141)</f>
        <v>1</v>
      </c>
      <c r="T141" s="13">
        <f>IF(OR('Government vaccine expenditure'!U141="",'Total vaccine expenditure'!U141=""),"",'Government vaccine expenditure'!U141/'Total vaccine expenditure'!U141)</f>
        <v>1</v>
      </c>
      <c r="U141" s="13">
        <f>IF(OR('Government vaccine expenditure'!V141="",'Total vaccine expenditure'!V141=""),"",'Government vaccine expenditure'!V141/'Total vaccine expenditure'!V141)</f>
        <v>1</v>
      </c>
      <c r="V141" s="13">
        <f>IF(OR('Government vaccine expenditure'!W141="",'Total vaccine expenditure'!W141=""),"",'Government vaccine expenditure'!W141/'Total vaccine expenditure'!W141)</f>
        <v>1</v>
      </c>
      <c r="W141" s="13" t="str">
        <f>IF(OR('Government vaccine expenditure'!X141="",'Total vaccine expenditure'!X141=""),"",'Government vaccine expenditure'!X141/'Total vaccine expenditure'!X141)</f>
        <v/>
      </c>
      <c r="X141" s="12"/>
      <c r="Y141" s="9"/>
    </row>
    <row r="142" spans="1:25" x14ac:dyDescent="0.3">
      <c r="A142" s="2" t="s">
        <v>403</v>
      </c>
      <c r="B142" s="10" t="s">
        <v>319</v>
      </c>
      <c r="C142" s="10" t="s">
        <v>420</v>
      </c>
      <c r="D142" s="10" t="s">
        <v>374</v>
      </c>
      <c r="E142" s="13" t="str">
        <f>IF(OR('Government vaccine expenditure'!F142="",'Total vaccine expenditure'!F142=""),"",'Government vaccine expenditure'!F142/'Total vaccine expenditure'!F142)</f>
        <v/>
      </c>
      <c r="F142" s="13" t="str">
        <f>IF(OR('Government vaccine expenditure'!G142="",'Total vaccine expenditure'!G142=""),"",'Government vaccine expenditure'!G142/'Total vaccine expenditure'!G142)</f>
        <v/>
      </c>
      <c r="G142" s="13" t="str">
        <f>IF(OR('Government vaccine expenditure'!H142="",'Total vaccine expenditure'!H142=""),"",'Government vaccine expenditure'!H142/'Total vaccine expenditure'!H142)</f>
        <v/>
      </c>
      <c r="H142" s="13">
        <f>IF(OR('Government vaccine expenditure'!I142="",'Total vaccine expenditure'!I142=""),"",'Government vaccine expenditure'!I142/'Total vaccine expenditure'!I142)</f>
        <v>0.48</v>
      </c>
      <c r="I142" s="13">
        <f>IF(OR('Government vaccine expenditure'!J142="",'Total vaccine expenditure'!J142=""),"",'Government vaccine expenditure'!J142/'Total vaccine expenditure'!J142)</f>
        <v>0.4838709677419355</v>
      </c>
      <c r="J142" s="13">
        <f>IF(OR('Government vaccine expenditure'!K142="",'Total vaccine expenditure'!K142=""),"",'Government vaccine expenditure'!K142/'Total vaccine expenditure'!K142)</f>
        <v>1</v>
      </c>
      <c r="K142" s="13">
        <f>IF(OR('Government vaccine expenditure'!L142="",'Total vaccine expenditure'!L142=""),"",'Government vaccine expenditure'!L142/'Total vaccine expenditure'!L142)</f>
        <v>1</v>
      </c>
      <c r="L142" s="13">
        <f>IF(OR('Government vaccine expenditure'!M142="",'Total vaccine expenditure'!M142=""),"",'Government vaccine expenditure'!M142/'Total vaccine expenditure'!M142)</f>
        <v>1</v>
      </c>
      <c r="M142" s="13">
        <f>IF(OR('Government vaccine expenditure'!N142="",'Total vaccine expenditure'!N142=""),"",'Government vaccine expenditure'!N142/'Total vaccine expenditure'!N142)</f>
        <v>1</v>
      </c>
      <c r="N142" s="13">
        <f>IF(OR('Government vaccine expenditure'!O142="",'Total vaccine expenditure'!O142=""),"",'Government vaccine expenditure'!O142/'Total vaccine expenditure'!O142)</f>
        <v>1</v>
      </c>
      <c r="O142" s="13">
        <f>IF(OR('Government vaccine expenditure'!P142="",'Total vaccine expenditure'!P142=""),"",'Government vaccine expenditure'!P142/'Total vaccine expenditure'!P142)</f>
        <v>0.46007604562737642</v>
      </c>
      <c r="P142" s="13">
        <f>IF(OR('Government vaccine expenditure'!Q142="",'Total vaccine expenditure'!Q142=""),"",'Government vaccine expenditure'!Q142/'Total vaccine expenditure'!Q142)</f>
        <v>1</v>
      </c>
      <c r="Q142" s="13">
        <f>IF(OR('Government vaccine expenditure'!R142="",'Total vaccine expenditure'!R142=""),"",'Government vaccine expenditure'!R142/'Total vaccine expenditure'!R142)</f>
        <v>0.1</v>
      </c>
      <c r="R142" s="13">
        <f>IF(OR('Government vaccine expenditure'!S142="",'Total vaccine expenditure'!S142=""),"",'Government vaccine expenditure'!S142/'Total vaccine expenditure'!S142)</f>
        <v>1</v>
      </c>
      <c r="S142" s="13" t="str">
        <f>IF(OR('Government vaccine expenditure'!T142="",'Total vaccine expenditure'!T142=""),"",'Government vaccine expenditure'!T142/'Total vaccine expenditure'!T142)</f>
        <v/>
      </c>
      <c r="T142" s="13" t="str">
        <f>IF(OR('Government vaccine expenditure'!U142="",'Total vaccine expenditure'!U142=""),"",'Government vaccine expenditure'!U142/'Total vaccine expenditure'!U142)</f>
        <v/>
      </c>
      <c r="U142" s="13" t="str">
        <f>IF(OR('Government vaccine expenditure'!V142="",'Total vaccine expenditure'!V142=""),"",'Government vaccine expenditure'!V142/'Total vaccine expenditure'!V142)</f>
        <v/>
      </c>
      <c r="V142" s="13">
        <f>IF(OR('Government vaccine expenditure'!W142="",'Total vaccine expenditure'!W142=""),"",'Government vaccine expenditure'!W142/'Total vaccine expenditure'!W142)</f>
        <v>0.46746169709554353</v>
      </c>
      <c r="W142" s="13">
        <f>IF(OR('Government vaccine expenditure'!X142="",'Total vaccine expenditure'!X142=""),"",'Government vaccine expenditure'!X142/'Total vaccine expenditure'!X142)</f>
        <v>1</v>
      </c>
      <c r="X142" s="12"/>
      <c r="Y142" s="9"/>
    </row>
    <row r="143" spans="1:25" x14ac:dyDescent="0.3">
      <c r="A143" s="2" t="s">
        <v>405</v>
      </c>
      <c r="B143" s="10" t="s">
        <v>320</v>
      </c>
      <c r="C143" s="10" t="s">
        <v>417</v>
      </c>
      <c r="D143" s="10" t="s">
        <v>376</v>
      </c>
      <c r="E143" s="13">
        <f>IF(OR('Government vaccine expenditure'!F143="",'Total vaccine expenditure'!F143=""),"",'Government vaccine expenditure'!F143/'Total vaccine expenditure'!F143)</f>
        <v>0.84099999966064598</v>
      </c>
      <c r="F143" s="13">
        <f>IF(OR('Government vaccine expenditure'!G143="",'Total vaccine expenditure'!G143=""),"",'Government vaccine expenditure'!G143/'Total vaccine expenditure'!G143)</f>
        <v>0.93999999987126381</v>
      </c>
      <c r="G143" s="13">
        <f>IF(OR('Government vaccine expenditure'!H143="",'Total vaccine expenditure'!H143=""),"",'Government vaccine expenditure'!H143/'Total vaccine expenditure'!H143)</f>
        <v>0.55700071127473827</v>
      </c>
      <c r="H143" s="13">
        <f>IF(OR('Government vaccine expenditure'!I143="",'Total vaccine expenditure'!I143=""),"",'Government vaccine expenditure'!I143/'Total vaccine expenditure'!I143)</f>
        <v>0.53500000006361037</v>
      </c>
      <c r="I143" s="13">
        <f>IF(OR('Government vaccine expenditure'!J143="",'Total vaccine expenditure'!J143=""),"",'Government vaccine expenditure'!J143/'Total vaccine expenditure'!J143)</f>
        <v>0.5801810112343686</v>
      </c>
      <c r="J143" s="13">
        <f>IF(OR('Government vaccine expenditure'!K143="",'Total vaccine expenditure'!K143=""),"",'Government vaccine expenditure'!K143/'Total vaccine expenditure'!K143)</f>
        <v>0.6550832176613528</v>
      </c>
      <c r="K143" s="13">
        <f>IF(OR('Government vaccine expenditure'!L143="",'Total vaccine expenditure'!L143=""),"",'Government vaccine expenditure'!L143/'Total vaccine expenditure'!L143)</f>
        <v>0.53496512386279471</v>
      </c>
      <c r="L143" s="13">
        <f>IF(OR('Government vaccine expenditure'!M143="",'Total vaccine expenditure'!M143=""),"",'Government vaccine expenditure'!M143/'Total vaccine expenditure'!M143)</f>
        <v>0.62213137195513091</v>
      </c>
      <c r="M143" s="13">
        <f>IF(OR('Government vaccine expenditure'!N143="",'Total vaccine expenditure'!N143=""),"",'Government vaccine expenditure'!N143/'Total vaccine expenditure'!N143)</f>
        <v>0.6573676220370005</v>
      </c>
      <c r="N143" s="13">
        <f>IF(OR('Government vaccine expenditure'!O143="",'Total vaccine expenditure'!O143=""),"",'Government vaccine expenditure'!O143/'Total vaccine expenditure'!O143)</f>
        <v>0.4632887575384293</v>
      </c>
      <c r="O143" s="13">
        <f>IF(OR('Government vaccine expenditure'!P143="",'Total vaccine expenditure'!P143=""),"",'Government vaccine expenditure'!P143/'Total vaccine expenditure'!P143)</f>
        <v>0.92691900524115522</v>
      </c>
      <c r="P143" s="13">
        <f>IF(OR('Government vaccine expenditure'!Q143="",'Total vaccine expenditure'!Q143=""),"",'Government vaccine expenditure'!Q143/'Total vaccine expenditure'!Q143)</f>
        <v>0.74458787583523423</v>
      </c>
      <c r="Q143" s="13">
        <f>IF(OR('Government vaccine expenditure'!R143="",'Total vaccine expenditure'!R143=""),"",'Government vaccine expenditure'!R143/'Total vaccine expenditure'!R143)</f>
        <v>0.77295899242821797</v>
      </c>
      <c r="R143" s="13">
        <f>IF(OR('Government vaccine expenditure'!S143="",'Total vaccine expenditure'!S143=""),"",'Government vaccine expenditure'!S143/'Total vaccine expenditure'!S143)</f>
        <v>0.5279394283568315</v>
      </c>
      <c r="S143" s="13" t="str">
        <f>IF(OR('Government vaccine expenditure'!T143="",'Total vaccine expenditure'!T143=""),"",'Government vaccine expenditure'!T143/'Total vaccine expenditure'!T143)</f>
        <v/>
      </c>
      <c r="T143" s="13">
        <f>IF(OR('Government vaccine expenditure'!U143="",'Total vaccine expenditure'!U143=""),"",'Government vaccine expenditure'!U143/'Total vaccine expenditure'!U143)</f>
        <v>0.53670807082027783</v>
      </c>
      <c r="U143" s="13">
        <f>IF(OR('Government vaccine expenditure'!V143="",'Total vaccine expenditure'!V143=""),"",'Government vaccine expenditure'!V143/'Total vaccine expenditure'!V143)</f>
        <v>0.92153609232075384</v>
      </c>
      <c r="V143" s="13">
        <f>IF(OR('Government vaccine expenditure'!W143="",'Total vaccine expenditure'!W143=""),"",'Government vaccine expenditure'!W143/'Total vaccine expenditure'!W143)</f>
        <v>0.91449495517494417</v>
      </c>
      <c r="W143" s="13">
        <f>IF(OR('Government vaccine expenditure'!X143="",'Total vaccine expenditure'!X143=""),"",'Government vaccine expenditure'!X143/'Total vaccine expenditure'!X143)</f>
        <v>0.94492498363035271</v>
      </c>
      <c r="X143" s="12"/>
      <c r="Y143" s="6"/>
    </row>
    <row r="144" spans="1:25" x14ac:dyDescent="0.3">
      <c r="A144" s="2" t="s">
        <v>130</v>
      </c>
      <c r="B144" s="10" t="s">
        <v>321</v>
      </c>
      <c r="C144" s="10" t="s">
        <v>417</v>
      </c>
      <c r="D144" s="10" t="s">
        <v>374</v>
      </c>
      <c r="E144" s="13" t="str">
        <f>IF(OR('Government vaccine expenditure'!F144="",'Total vaccine expenditure'!F144=""),"",'Government vaccine expenditure'!F144/'Total vaccine expenditure'!F144)</f>
        <v/>
      </c>
      <c r="F144" s="13">
        <f>IF(OR('Government vaccine expenditure'!G144="",'Total vaccine expenditure'!G144=""),"",'Government vaccine expenditure'!G144/'Total vaccine expenditure'!G144)</f>
        <v>0.99999995931888952</v>
      </c>
      <c r="G144" s="13">
        <f>IF(OR('Government vaccine expenditure'!H144="",'Total vaccine expenditure'!H144=""),"",'Government vaccine expenditure'!H144/'Total vaccine expenditure'!H144)</f>
        <v>0.99999997961980913</v>
      </c>
      <c r="H144" s="13">
        <f>IF(OR('Government vaccine expenditure'!I144="",'Total vaccine expenditure'!I144=""),"",'Government vaccine expenditure'!I144/'Total vaccine expenditure'!I144)</f>
        <v>1.000000020582775</v>
      </c>
      <c r="I144" s="13">
        <f>IF(OR('Government vaccine expenditure'!J144="",'Total vaccine expenditure'!J144=""),"",'Government vaccine expenditure'!J144/'Total vaccine expenditure'!J144)</f>
        <v>1</v>
      </c>
      <c r="J144" s="13">
        <f>IF(OR('Government vaccine expenditure'!K144="",'Total vaccine expenditure'!K144=""),"",'Government vaccine expenditure'!K144/'Total vaccine expenditure'!K144)</f>
        <v>1</v>
      </c>
      <c r="K144" s="13">
        <f>IF(OR('Government vaccine expenditure'!L144="",'Total vaccine expenditure'!L144=""),"",'Government vaccine expenditure'!L144/'Total vaccine expenditure'!L144)</f>
        <v>1</v>
      </c>
      <c r="L144" s="13">
        <f>IF(OR('Government vaccine expenditure'!M144="",'Total vaccine expenditure'!M144=""),"",'Government vaccine expenditure'!M144/'Total vaccine expenditure'!M144)</f>
        <v>1</v>
      </c>
      <c r="M144" s="13">
        <f>IF(OR('Government vaccine expenditure'!N144="",'Total vaccine expenditure'!N144=""),"",'Government vaccine expenditure'!N144/'Total vaccine expenditure'!N144)</f>
        <v>1</v>
      </c>
      <c r="N144" s="13">
        <f>IF(OR('Government vaccine expenditure'!O144="",'Total vaccine expenditure'!O144=""),"",'Government vaccine expenditure'!O144/'Total vaccine expenditure'!O144)</f>
        <v>1</v>
      </c>
      <c r="O144" s="13">
        <f>IF(OR('Government vaccine expenditure'!P144="",'Total vaccine expenditure'!P144=""),"",'Government vaccine expenditure'!P144/'Total vaccine expenditure'!P144)</f>
        <v>1</v>
      </c>
      <c r="P144" s="13">
        <f>IF(OR('Government vaccine expenditure'!Q144="",'Total vaccine expenditure'!Q144=""),"",'Government vaccine expenditure'!Q144/'Total vaccine expenditure'!Q144)</f>
        <v>1</v>
      </c>
      <c r="Q144" s="13">
        <f>IF(OR('Government vaccine expenditure'!R144="",'Total vaccine expenditure'!R144=""),"",'Government vaccine expenditure'!R144/'Total vaccine expenditure'!R144)</f>
        <v>1</v>
      </c>
      <c r="R144" s="13" t="str">
        <f>IF(OR('Government vaccine expenditure'!S144="",'Total vaccine expenditure'!S144=""),"",'Government vaccine expenditure'!S144/'Total vaccine expenditure'!S144)</f>
        <v/>
      </c>
      <c r="S144" s="13" t="str">
        <f>IF(OR('Government vaccine expenditure'!T144="",'Total vaccine expenditure'!T144=""),"",'Government vaccine expenditure'!T144/'Total vaccine expenditure'!T144)</f>
        <v/>
      </c>
      <c r="T144" s="13" t="str">
        <f>IF(OR('Government vaccine expenditure'!U144="",'Total vaccine expenditure'!U144=""),"",'Government vaccine expenditure'!U144/'Total vaccine expenditure'!U144)</f>
        <v/>
      </c>
      <c r="U144" s="13" t="str">
        <f>IF(OR('Government vaccine expenditure'!V144="",'Total vaccine expenditure'!V144=""),"",'Government vaccine expenditure'!V144/'Total vaccine expenditure'!V144)</f>
        <v/>
      </c>
      <c r="V144" s="13" t="str">
        <f>IF(OR('Government vaccine expenditure'!W144="",'Total vaccine expenditure'!W144=""),"",'Government vaccine expenditure'!W144/'Total vaccine expenditure'!W144)</f>
        <v/>
      </c>
      <c r="W144" s="13">
        <f>IF(OR('Government vaccine expenditure'!X144="",'Total vaccine expenditure'!X144=""),"",'Government vaccine expenditure'!X144/'Total vaccine expenditure'!X144)</f>
        <v>0.21746812733069906</v>
      </c>
      <c r="X144" s="12"/>
      <c r="Y144" s="9"/>
    </row>
    <row r="145" spans="1:25" x14ac:dyDescent="0.3">
      <c r="A145" s="2" t="s">
        <v>411</v>
      </c>
      <c r="B145" s="10" t="s">
        <v>322</v>
      </c>
      <c r="C145" s="10" t="s">
        <v>417</v>
      </c>
      <c r="D145" s="10" t="s">
        <v>374</v>
      </c>
      <c r="E145" s="13" t="str">
        <f>IF(OR('Government vaccine expenditure'!F145="",'Total vaccine expenditure'!F145=""),"",'Government vaccine expenditure'!F145/'Total vaccine expenditure'!F145)</f>
        <v/>
      </c>
      <c r="F145" s="13" t="str">
        <f>IF(OR('Government vaccine expenditure'!G145="",'Total vaccine expenditure'!G145=""),"",'Government vaccine expenditure'!G145/'Total vaccine expenditure'!G145)</f>
        <v/>
      </c>
      <c r="G145" s="13" t="str">
        <f>IF(OR('Government vaccine expenditure'!H145="",'Total vaccine expenditure'!H145=""),"",'Government vaccine expenditure'!H145/'Total vaccine expenditure'!H145)</f>
        <v/>
      </c>
      <c r="H145" s="13" t="str">
        <f>IF(OR('Government vaccine expenditure'!I145="",'Total vaccine expenditure'!I145=""),"",'Government vaccine expenditure'!I145/'Total vaccine expenditure'!I145)</f>
        <v/>
      </c>
      <c r="I145" s="13" t="str">
        <f>IF(OR('Government vaccine expenditure'!J145="",'Total vaccine expenditure'!J145=""),"",'Government vaccine expenditure'!J145/'Total vaccine expenditure'!J145)</f>
        <v/>
      </c>
      <c r="J145" s="13" t="str">
        <f>IF(OR('Government vaccine expenditure'!K145="",'Total vaccine expenditure'!K145=""),"",'Government vaccine expenditure'!K145/'Total vaccine expenditure'!K145)</f>
        <v/>
      </c>
      <c r="K145" s="13" t="str">
        <f>IF(OR('Government vaccine expenditure'!L145="",'Total vaccine expenditure'!L145=""),"",'Government vaccine expenditure'!L145/'Total vaccine expenditure'!L145)</f>
        <v/>
      </c>
      <c r="L145" s="13" t="str">
        <f>IF(OR('Government vaccine expenditure'!M145="",'Total vaccine expenditure'!M145=""),"",'Government vaccine expenditure'!M145/'Total vaccine expenditure'!M145)</f>
        <v/>
      </c>
      <c r="M145" s="13" t="str">
        <f>IF(OR('Government vaccine expenditure'!N145="",'Total vaccine expenditure'!N145=""),"",'Government vaccine expenditure'!N145/'Total vaccine expenditure'!N145)</f>
        <v/>
      </c>
      <c r="N145" s="13" t="str">
        <f>IF(OR('Government vaccine expenditure'!O145="",'Total vaccine expenditure'!O145=""),"",'Government vaccine expenditure'!O145/'Total vaccine expenditure'!O145)</f>
        <v/>
      </c>
      <c r="O145" s="13" t="str">
        <f>IF(OR('Government vaccine expenditure'!P145="",'Total vaccine expenditure'!P145=""),"",'Government vaccine expenditure'!P145/'Total vaccine expenditure'!P145)</f>
        <v/>
      </c>
      <c r="P145" s="13" t="str">
        <f>IF(OR('Government vaccine expenditure'!Q145="",'Total vaccine expenditure'!Q145=""),"",'Government vaccine expenditure'!Q145/'Total vaccine expenditure'!Q145)</f>
        <v/>
      </c>
      <c r="Q145" s="13" t="str">
        <f>IF(OR('Government vaccine expenditure'!R145="",'Total vaccine expenditure'!R145=""),"",'Government vaccine expenditure'!R145/'Total vaccine expenditure'!R145)</f>
        <v/>
      </c>
      <c r="R145" s="13" t="str">
        <f>IF(OR('Government vaccine expenditure'!S145="",'Total vaccine expenditure'!S145=""),"",'Government vaccine expenditure'!S145/'Total vaccine expenditure'!S145)</f>
        <v/>
      </c>
      <c r="S145" s="13" t="str">
        <f>IF(OR('Government vaccine expenditure'!T145="",'Total vaccine expenditure'!T145=""),"",'Government vaccine expenditure'!T145/'Total vaccine expenditure'!T145)</f>
        <v/>
      </c>
      <c r="T145" s="13" t="str">
        <f>IF(OR('Government vaccine expenditure'!U145="",'Total vaccine expenditure'!U145=""),"",'Government vaccine expenditure'!U145/'Total vaccine expenditure'!U145)</f>
        <v/>
      </c>
      <c r="U145" s="13" t="str">
        <f>IF(OR('Government vaccine expenditure'!V145="",'Total vaccine expenditure'!V145=""),"",'Government vaccine expenditure'!V145/'Total vaccine expenditure'!V145)</f>
        <v/>
      </c>
      <c r="V145" s="13" t="str">
        <f>IF(OR('Government vaccine expenditure'!W145="",'Total vaccine expenditure'!W145=""),"",'Government vaccine expenditure'!W145/'Total vaccine expenditure'!W145)</f>
        <v/>
      </c>
      <c r="W145" s="13" t="str">
        <f>IF(OR('Government vaccine expenditure'!X145="",'Total vaccine expenditure'!X145=""),"",'Government vaccine expenditure'!X145/'Total vaccine expenditure'!X145)</f>
        <v/>
      </c>
      <c r="X145" s="12"/>
      <c r="Y145" s="9"/>
    </row>
    <row r="146" spans="1:25" x14ac:dyDescent="0.3">
      <c r="A146" s="2" t="s">
        <v>131</v>
      </c>
      <c r="B146" s="10" t="s">
        <v>323</v>
      </c>
      <c r="C146" s="10" t="s">
        <v>418</v>
      </c>
      <c r="D146" s="10" t="s">
        <v>385</v>
      </c>
      <c r="E146" s="13">
        <f>IF(OR('Government vaccine expenditure'!F146="",'Total vaccine expenditure'!F146=""),"",'Government vaccine expenditure'!F146/'Total vaccine expenditure'!F146)</f>
        <v>0.27799999998155428</v>
      </c>
      <c r="F146" s="13">
        <f>IF(OR('Government vaccine expenditure'!G146="",'Total vaccine expenditure'!G146=""),"",'Government vaccine expenditure'!G146/'Total vaccine expenditure'!G146)</f>
        <v>0.23600000002367447</v>
      </c>
      <c r="G146" s="13">
        <f>IF(OR('Government vaccine expenditure'!H146="",'Total vaccine expenditure'!H146=""),"",'Government vaccine expenditure'!H146/'Total vaccine expenditure'!H146)</f>
        <v>0.25</v>
      </c>
      <c r="H146" s="13">
        <f>IF(OR('Government vaccine expenditure'!I146="",'Total vaccine expenditure'!I146=""),"",'Government vaccine expenditure'!I146/'Total vaccine expenditure'!I146)</f>
        <v>0.25000006663156082</v>
      </c>
      <c r="I146" s="13">
        <f>IF(OR('Government vaccine expenditure'!J146="",'Total vaccine expenditure'!J146=""),"",'Government vaccine expenditure'!J146/'Total vaccine expenditure'!J146)</f>
        <v>0.25420146967217783</v>
      </c>
      <c r="J146" s="13">
        <f>IF(OR('Government vaccine expenditure'!K146="",'Total vaccine expenditure'!K146=""),"",'Government vaccine expenditure'!K146/'Total vaccine expenditure'!K146)</f>
        <v>0.11067619952129018</v>
      </c>
      <c r="K146" s="13">
        <f>IF(OR('Government vaccine expenditure'!L146="",'Total vaccine expenditure'!L146=""),"",'Government vaccine expenditure'!L146/'Total vaccine expenditure'!L146)</f>
        <v>8.4715532742346791E-2</v>
      </c>
      <c r="L146" s="13">
        <f>IF(OR('Government vaccine expenditure'!M146="",'Total vaccine expenditure'!M146=""),"",'Government vaccine expenditure'!M146/'Total vaccine expenditure'!M146)</f>
        <v>0.12968097738158674</v>
      </c>
      <c r="M146" s="13">
        <f>IF(OR('Government vaccine expenditure'!N146="",'Total vaccine expenditure'!N146=""),"",'Government vaccine expenditure'!N146/'Total vaccine expenditure'!N146)</f>
        <v>9.9117968942273385E-2</v>
      </c>
      <c r="N146" s="13">
        <f>IF(OR('Government vaccine expenditure'!O146="",'Total vaccine expenditure'!O146=""),"",'Government vaccine expenditure'!O146/'Total vaccine expenditure'!O146)</f>
        <v>0.1548419017215151</v>
      </c>
      <c r="O146" s="13">
        <f>IF(OR('Government vaccine expenditure'!P146="",'Total vaccine expenditure'!P146=""),"",'Government vaccine expenditure'!P146/'Total vaccine expenditure'!P146)</f>
        <v>0.10559782386338509</v>
      </c>
      <c r="P146" s="13">
        <f>IF(OR('Government vaccine expenditure'!Q146="",'Total vaccine expenditure'!Q146=""),"",'Government vaccine expenditure'!Q146/'Total vaccine expenditure'!Q146)</f>
        <v>0.15855561615029376</v>
      </c>
      <c r="Q146" s="13">
        <f>IF(OR('Government vaccine expenditure'!R146="",'Total vaccine expenditure'!R146=""),"",'Government vaccine expenditure'!R146/'Total vaccine expenditure'!R146)</f>
        <v>0.1406321670051312</v>
      </c>
      <c r="R146" s="13">
        <f>IF(OR('Government vaccine expenditure'!S146="",'Total vaccine expenditure'!S146=""),"",'Government vaccine expenditure'!S146/'Total vaccine expenditure'!S146)</f>
        <v>0.14029981833855096</v>
      </c>
      <c r="S146" s="13">
        <f>IF(OR('Government vaccine expenditure'!T146="",'Total vaccine expenditure'!T146=""),"",'Government vaccine expenditure'!T146/'Total vaccine expenditure'!T146)</f>
        <v>0.1979337153863191</v>
      </c>
      <c r="T146" s="13">
        <f>IF(OR('Government vaccine expenditure'!U146="",'Total vaccine expenditure'!U146=""),"",'Government vaccine expenditure'!U146/'Total vaccine expenditure'!U146)</f>
        <v>0.19319509503947169</v>
      </c>
      <c r="U146" s="13">
        <f>IF(OR('Government vaccine expenditure'!V146="",'Total vaccine expenditure'!V146=""),"",'Government vaccine expenditure'!V146/'Total vaccine expenditure'!V146)</f>
        <v>0.12888391092207077</v>
      </c>
      <c r="V146" s="13">
        <f>IF(OR('Government vaccine expenditure'!W146="",'Total vaccine expenditure'!W146=""),"",'Government vaccine expenditure'!W146/'Total vaccine expenditure'!W146)</f>
        <v>0.24376215710433211</v>
      </c>
      <c r="W146" s="13">
        <f>IF(OR('Government vaccine expenditure'!X146="",'Total vaccine expenditure'!X146=""),"",'Government vaccine expenditure'!X146/'Total vaccine expenditure'!X146)</f>
        <v>0.21728508738312677</v>
      </c>
      <c r="X146" s="12"/>
      <c r="Y146" s="9"/>
    </row>
    <row r="147" spans="1:25" x14ac:dyDescent="0.3">
      <c r="A147" s="2" t="s">
        <v>132</v>
      </c>
      <c r="B147" s="10" t="s">
        <v>324</v>
      </c>
      <c r="C147" s="10" t="s">
        <v>419</v>
      </c>
      <c r="D147" s="10" t="s">
        <v>374</v>
      </c>
      <c r="E147" s="13" t="str">
        <f>IF(OR('Government vaccine expenditure'!F147="",'Total vaccine expenditure'!F147=""),"",'Government vaccine expenditure'!F147/'Total vaccine expenditure'!F147)</f>
        <v/>
      </c>
      <c r="F147" s="13" t="str">
        <f>IF(OR('Government vaccine expenditure'!G147="",'Total vaccine expenditure'!G147=""),"",'Government vaccine expenditure'!G147/'Total vaccine expenditure'!G147)</f>
        <v/>
      </c>
      <c r="G147" s="13">
        <f>IF(OR('Government vaccine expenditure'!H147="",'Total vaccine expenditure'!H147=""),"",'Government vaccine expenditure'!H147/'Total vaccine expenditure'!H147)</f>
        <v>1.0000089628846944</v>
      </c>
      <c r="H147" s="13">
        <f>IF(OR('Government vaccine expenditure'!I147="",'Total vaccine expenditure'!I147=""),"",'Government vaccine expenditure'!I147/'Total vaccine expenditure'!I147)</f>
        <v>1.0000095324744926</v>
      </c>
      <c r="I147" s="13">
        <f>IF(OR('Government vaccine expenditure'!J147="",'Total vaccine expenditure'!J147=""),"",'Government vaccine expenditure'!J147/'Total vaccine expenditure'!J147)</f>
        <v>1</v>
      </c>
      <c r="J147" s="13">
        <f>IF(OR('Government vaccine expenditure'!K147="",'Total vaccine expenditure'!K147=""),"",'Government vaccine expenditure'!K147/'Total vaccine expenditure'!K147)</f>
        <v>1</v>
      </c>
      <c r="K147" s="13">
        <f>IF(OR('Government vaccine expenditure'!L147="",'Total vaccine expenditure'!L147=""),"",'Government vaccine expenditure'!L147/'Total vaccine expenditure'!L147)</f>
        <v>1</v>
      </c>
      <c r="L147" s="13">
        <f>IF(OR('Government vaccine expenditure'!M147="",'Total vaccine expenditure'!M147=""),"",'Government vaccine expenditure'!M147/'Total vaccine expenditure'!M147)</f>
        <v>1</v>
      </c>
      <c r="M147" s="13">
        <f>IF(OR('Government vaccine expenditure'!N147="",'Total vaccine expenditure'!N147=""),"",'Government vaccine expenditure'!N147/'Total vaccine expenditure'!N147)</f>
        <v>1</v>
      </c>
      <c r="N147" s="13">
        <f>IF(OR('Government vaccine expenditure'!O147="",'Total vaccine expenditure'!O147=""),"",'Government vaccine expenditure'!O147/'Total vaccine expenditure'!O147)</f>
        <v>1</v>
      </c>
      <c r="O147" s="13">
        <f>IF(OR('Government vaccine expenditure'!P147="",'Total vaccine expenditure'!P147=""),"",'Government vaccine expenditure'!P147/'Total vaccine expenditure'!P147)</f>
        <v>1</v>
      </c>
      <c r="P147" s="13">
        <f>IF(OR('Government vaccine expenditure'!Q147="",'Total vaccine expenditure'!Q147=""),"",'Government vaccine expenditure'!Q147/'Total vaccine expenditure'!Q147)</f>
        <v>0.79490332539703301</v>
      </c>
      <c r="Q147" s="13" t="str">
        <f>IF(OR('Government vaccine expenditure'!R147="",'Total vaccine expenditure'!R147=""),"",'Government vaccine expenditure'!R147/'Total vaccine expenditure'!R147)</f>
        <v/>
      </c>
      <c r="R147" s="13" t="str">
        <f>IF(OR('Government vaccine expenditure'!S147="",'Total vaccine expenditure'!S147=""),"",'Government vaccine expenditure'!S147/'Total vaccine expenditure'!S147)</f>
        <v/>
      </c>
      <c r="S147" s="13" t="str">
        <f>IF(OR('Government vaccine expenditure'!T147="",'Total vaccine expenditure'!T147=""),"",'Government vaccine expenditure'!T147/'Total vaccine expenditure'!T147)</f>
        <v/>
      </c>
      <c r="T147" s="13" t="str">
        <f>IF(OR('Government vaccine expenditure'!U147="",'Total vaccine expenditure'!U147=""),"",'Government vaccine expenditure'!U147/'Total vaccine expenditure'!U147)</f>
        <v/>
      </c>
      <c r="U147" s="13" t="str">
        <f>IF(OR('Government vaccine expenditure'!V147="",'Total vaccine expenditure'!V147=""),"",'Government vaccine expenditure'!V147/'Total vaccine expenditure'!V147)</f>
        <v/>
      </c>
      <c r="V147" s="13" t="str">
        <f>IF(OR('Government vaccine expenditure'!W147="",'Total vaccine expenditure'!W147=""),"",'Government vaccine expenditure'!W147/'Total vaccine expenditure'!W147)</f>
        <v/>
      </c>
      <c r="W147" s="13" t="str">
        <f>IF(OR('Government vaccine expenditure'!X147="",'Total vaccine expenditure'!X147=""),"",'Government vaccine expenditure'!X147/'Total vaccine expenditure'!X147)</f>
        <v/>
      </c>
      <c r="X147" s="12"/>
      <c r="Y147" s="9"/>
    </row>
    <row r="148" spans="1:25" x14ac:dyDescent="0.3">
      <c r="A148" s="2" t="s">
        <v>133</v>
      </c>
      <c r="B148" s="10" t="s">
        <v>325</v>
      </c>
      <c r="C148" s="10" t="s">
        <v>419</v>
      </c>
      <c r="D148" s="10" t="s">
        <v>378</v>
      </c>
      <c r="E148" s="13" t="str">
        <f>IF(OR('Government vaccine expenditure'!F148="",'Total vaccine expenditure'!F148=""),"",'Government vaccine expenditure'!F148/'Total vaccine expenditure'!F148)</f>
        <v/>
      </c>
      <c r="F148" s="13">
        <f>IF(OR('Government vaccine expenditure'!G148="",'Total vaccine expenditure'!G148=""),"",'Government vaccine expenditure'!G148/'Total vaccine expenditure'!G148)</f>
        <v>1</v>
      </c>
      <c r="G148" s="13">
        <f>IF(OR('Government vaccine expenditure'!H148="",'Total vaccine expenditure'!H148=""),"",'Government vaccine expenditure'!H148/'Total vaccine expenditure'!H148)</f>
        <v>1</v>
      </c>
      <c r="H148" s="13">
        <f>IF(OR('Government vaccine expenditure'!I148="",'Total vaccine expenditure'!I148=""),"",'Government vaccine expenditure'!I148/'Total vaccine expenditure'!I148)</f>
        <v>1</v>
      </c>
      <c r="I148" s="13">
        <f>IF(OR('Government vaccine expenditure'!J148="",'Total vaccine expenditure'!J148=""),"",'Government vaccine expenditure'!J148/'Total vaccine expenditure'!J148)</f>
        <v>1</v>
      </c>
      <c r="J148" s="13">
        <f>IF(OR('Government vaccine expenditure'!K148="",'Total vaccine expenditure'!K148=""),"",'Government vaccine expenditure'!K148/'Total vaccine expenditure'!K148)</f>
        <v>1</v>
      </c>
      <c r="K148" s="13">
        <f>IF(OR('Government vaccine expenditure'!L148="",'Total vaccine expenditure'!L148=""),"",'Government vaccine expenditure'!L148/'Total vaccine expenditure'!L148)</f>
        <v>1</v>
      </c>
      <c r="L148" s="13">
        <f>IF(OR('Government vaccine expenditure'!M148="",'Total vaccine expenditure'!M148=""),"",'Government vaccine expenditure'!M148/'Total vaccine expenditure'!M148)</f>
        <v>0.63602368896602313</v>
      </c>
      <c r="M148" s="13">
        <f>IF(OR('Government vaccine expenditure'!N148="",'Total vaccine expenditure'!N148=""),"",'Government vaccine expenditure'!N148/'Total vaccine expenditure'!N148)</f>
        <v>1</v>
      </c>
      <c r="N148" s="13">
        <f>IF(OR('Government vaccine expenditure'!O148="",'Total vaccine expenditure'!O148=""),"",'Government vaccine expenditure'!O148/'Total vaccine expenditure'!O148)</f>
        <v>0.50711861542577907</v>
      </c>
      <c r="O148" s="13">
        <f>IF(OR('Government vaccine expenditure'!P148="",'Total vaccine expenditure'!P148=""),"",'Government vaccine expenditure'!P148/'Total vaccine expenditure'!P148)</f>
        <v>1</v>
      </c>
      <c r="P148" s="13">
        <f>IF(OR('Government vaccine expenditure'!Q148="",'Total vaccine expenditure'!Q148=""),"",'Government vaccine expenditure'!Q148/'Total vaccine expenditure'!Q148)</f>
        <v>1</v>
      </c>
      <c r="Q148" s="13">
        <f>IF(OR('Government vaccine expenditure'!R148="",'Total vaccine expenditure'!R148=""),"",'Government vaccine expenditure'!R148/'Total vaccine expenditure'!R148)</f>
        <v>1</v>
      </c>
      <c r="R148" s="13">
        <f>IF(OR('Government vaccine expenditure'!S148="",'Total vaccine expenditure'!S148=""),"",'Government vaccine expenditure'!S148/'Total vaccine expenditure'!S148)</f>
        <v>1</v>
      </c>
      <c r="S148" s="13">
        <f>IF(OR('Government vaccine expenditure'!T148="",'Total vaccine expenditure'!T148=""),"",'Government vaccine expenditure'!T148/'Total vaccine expenditure'!T148)</f>
        <v>1</v>
      </c>
      <c r="T148" s="13">
        <f>IF(OR('Government vaccine expenditure'!U148="",'Total vaccine expenditure'!U148=""),"",'Government vaccine expenditure'!U148/'Total vaccine expenditure'!U148)</f>
        <v>1</v>
      </c>
      <c r="U148" s="13">
        <f>IF(OR('Government vaccine expenditure'!V148="",'Total vaccine expenditure'!V148=""),"",'Government vaccine expenditure'!V148/'Total vaccine expenditure'!V148)</f>
        <v>1</v>
      </c>
      <c r="V148" s="13">
        <f>IF(OR('Government vaccine expenditure'!W148="",'Total vaccine expenditure'!W148=""),"",'Government vaccine expenditure'!W148/'Total vaccine expenditure'!W148)</f>
        <v>0.56736787143477174</v>
      </c>
      <c r="W148" s="13">
        <f>IF(OR('Government vaccine expenditure'!X148="",'Total vaccine expenditure'!X148=""),"",'Government vaccine expenditure'!X148/'Total vaccine expenditure'!X148)</f>
        <v>1</v>
      </c>
      <c r="X148" s="12"/>
      <c r="Y148" s="6"/>
    </row>
    <row r="149" spans="1:25" x14ac:dyDescent="0.3">
      <c r="A149" s="2" t="s">
        <v>134</v>
      </c>
      <c r="B149" s="10" t="s">
        <v>326</v>
      </c>
      <c r="C149" s="10" t="s">
        <v>419</v>
      </c>
      <c r="D149" s="10" t="s">
        <v>378</v>
      </c>
      <c r="E149" s="13" t="str">
        <f>IF(OR('Government vaccine expenditure'!F149="",'Total vaccine expenditure'!F149=""),"",'Government vaccine expenditure'!F149/'Total vaccine expenditure'!F149)</f>
        <v/>
      </c>
      <c r="F149" s="13">
        <f>IF(OR('Government vaccine expenditure'!G149="",'Total vaccine expenditure'!G149=""),"",'Government vaccine expenditure'!G149/'Total vaccine expenditure'!G149)</f>
        <v>1.0000029121948608</v>
      </c>
      <c r="G149" s="13">
        <f>IF(OR('Government vaccine expenditure'!H149="",'Total vaccine expenditure'!H149=""),"",'Government vaccine expenditure'!H149/'Total vaccine expenditure'!H149)</f>
        <v>0.99999411003550431</v>
      </c>
      <c r="H149" s="13">
        <f>IF(OR('Government vaccine expenditure'!I149="",'Total vaccine expenditure'!I149=""),"",'Government vaccine expenditure'!I149/'Total vaccine expenditure'!I149)</f>
        <v>0.99999910297891725</v>
      </c>
      <c r="I149" s="13">
        <f>IF(OR('Government vaccine expenditure'!J149="",'Total vaccine expenditure'!J149=""),"",'Government vaccine expenditure'!J149/'Total vaccine expenditure'!J149)</f>
        <v>1</v>
      </c>
      <c r="J149" s="13">
        <f>IF(OR('Government vaccine expenditure'!K149="",'Total vaccine expenditure'!K149=""),"",'Government vaccine expenditure'!K149/'Total vaccine expenditure'!K149)</f>
        <v>1</v>
      </c>
      <c r="K149" s="13">
        <f>IF(OR('Government vaccine expenditure'!L149="",'Total vaccine expenditure'!L149=""),"",'Government vaccine expenditure'!L149/'Total vaccine expenditure'!L149)</f>
        <v>0.99992429977289932</v>
      </c>
      <c r="L149" s="13">
        <f>IF(OR('Government vaccine expenditure'!M149="",'Total vaccine expenditure'!M149=""),"",'Government vaccine expenditure'!M149/'Total vaccine expenditure'!M149)</f>
        <v>1</v>
      </c>
      <c r="M149" s="13">
        <f>IF(OR('Government vaccine expenditure'!N149="",'Total vaccine expenditure'!N149=""),"",'Government vaccine expenditure'!N149/'Total vaccine expenditure'!N149)</f>
        <v>0.9356912256427995</v>
      </c>
      <c r="N149" s="13">
        <f>IF(OR('Government vaccine expenditure'!O149="",'Total vaccine expenditure'!O149=""),"",'Government vaccine expenditure'!O149/'Total vaccine expenditure'!O149)</f>
        <v>1</v>
      </c>
      <c r="O149" s="13">
        <f>IF(OR('Government vaccine expenditure'!P149="",'Total vaccine expenditure'!P149=""),"",'Government vaccine expenditure'!P149/'Total vaccine expenditure'!P149)</f>
        <v>1</v>
      </c>
      <c r="P149" s="13">
        <f>IF(OR('Government vaccine expenditure'!Q149="",'Total vaccine expenditure'!Q149=""),"",'Government vaccine expenditure'!Q149/'Total vaccine expenditure'!Q149)</f>
        <v>1</v>
      </c>
      <c r="Q149" s="13">
        <f>IF(OR('Government vaccine expenditure'!R149="",'Total vaccine expenditure'!R149=""),"",'Government vaccine expenditure'!R149/'Total vaccine expenditure'!R149)</f>
        <v>1</v>
      </c>
      <c r="R149" s="13" t="str">
        <f>IF(OR('Government vaccine expenditure'!S149="",'Total vaccine expenditure'!S149=""),"",'Government vaccine expenditure'!S149/'Total vaccine expenditure'!S149)</f>
        <v/>
      </c>
      <c r="S149" s="13">
        <f>IF(OR('Government vaccine expenditure'!T149="",'Total vaccine expenditure'!T149=""),"",'Government vaccine expenditure'!T149/'Total vaccine expenditure'!T149)</f>
        <v>1</v>
      </c>
      <c r="T149" s="13" t="str">
        <f>IF(OR('Government vaccine expenditure'!U149="",'Total vaccine expenditure'!U149=""),"",'Government vaccine expenditure'!U149/'Total vaccine expenditure'!U149)</f>
        <v/>
      </c>
      <c r="U149" s="13" t="str">
        <f>IF(OR('Government vaccine expenditure'!V149="",'Total vaccine expenditure'!V149=""),"",'Government vaccine expenditure'!V149/'Total vaccine expenditure'!V149)</f>
        <v/>
      </c>
      <c r="V149" s="13" t="str">
        <f>IF(OR('Government vaccine expenditure'!W149="",'Total vaccine expenditure'!W149=""),"",'Government vaccine expenditure'!W149/'Total vaccine expenditure'!W149)</f>
        <v/>
      </c>
      <c r="W149" s="13" t="str">
        <f>IF(OR('Government vaccine expenditure'!X149="",'Total vaccine expenditure'!X149=""),"",'Government vaccine expenditure'!X149/'Total vaccine expenditure'!X149)</f>
        <v/>
      </c>
      <c r="X149" s="12"/>
      <c r="Y149" s="6"/>
    </row>
    <row r="150" spans="1:25" x14ac:dyDescent="0.3">
      <c r="A150" s="2" t="s">
        <v>135</v>
      </c>
      <c r="B150" s="10" t="s">
        <v>327</v>
      </c>
      <c r="C150" s="10" t="s">
        <v>420</v>
      </c>
      <c r="D150" s="10" t="s">
        <v>378</v>
      </c>
      <c r="E150" s="13">
        <f>IF(OR('Government vaccine expenditure'!F150="",'Total vaccine expenditure'!F150=""),"",'Government vaccine expenditure'!F150/'Total vaccine expenditure'!F150)</f>
        <v>1</v>
      </c>
      <c r="F150" s="13">
        <f>IF(OR('Government vaccine expenditure'!G150="",'Total vaccine expenditure'!G150=""),"",'Government vaccine expenditure'!G150/'Total vaccine expenditure'!G150)</f>
        <v>1</v>
      </c>
      <c r="G150" s="13">
        <f>IF(OR('Government vaccine expenditure'!H150="",'Total vaccine expenditure'!H150=""),"",'Government vaccine expenditure'!H150/'Total vaccine expenditure'!H150)</f>
        <v>1</v>
      </c>
      <c r="H150" s="13">
        <f>IF(OR('Government vaccine expenditure'!I150="",'Total vaccine expenditure'!I150=""),"",'Government vaccine expenditure'!I150/'Total vaccine expenditure'!I150)</f>
        <v>1</v>
      </c>
      <c r="I150" s="13">
        <f>IF(OR('Government vaccine expenditure'!J150="",'Total vaccine expenditure'!J150=""),"",'Government vaccine expenditure'!J150/'Total vaccine expenditure'!J150)</f>
        <v>1</v>
      </c>
      <c r="J150" s="13">
        <f>IF(OR('Government vaccine expenditure'!K150="",'Total vaccine expenditure'!K150=""),"",'Government vaccine expenditure'!K150/'Total vaccine expenditure'!K150)</f>
        <v>1</v>
      </c>
      <c r="K150" s="13">
        <f>IF(OR('Government vaccine expenditure'!L150="",'Total vaccine expenditure'!L150=""),"",'Government vaccine expenditure'!L150/'Total vaccine expenditure'!L150)</f>
        <v>1</v>
      </c>
      <c r="L150" s="13" t="str">
        <f>IF(OR('Government vaccine expenditure'!M150="",'Total vaccine expenditure'!M150=""),"",'Government vaccine expenditure'!M150/'Total vaccine expenditure'!M150)</f>
        <v/>
      </c>
      <c r="M150" s="13" t="str">
        <f>IF(OR('Government vaccine expenditure'!N150="",'Total vaccine expenditure'!N150=""),"",'Government vaccine expenditure'!N150/'Total vaccine expenditure'!N150)</f>
        <v/>
      </c>
      <c r="N150" s="13" t="str">
        <f>IF(OR('Government vaccine expenditure'!O150="",'Total vaccine expenditure'!O150=""),"",'Government vaccine expenditure'!O150/'Total vaccine expenditure'!O150)</f>
        <v/>
      </c>
      <c r="O150" s="13" t="str">
        <f>IF(OR('Government vaccine expenditure'!P150="",'Total vaccine expenditure'!P150=""),"",'Government vaccine expenditure'!P150/'Total vaccine expenditure'!P150)</f>
        <v/>
      </c>
      <c r="P150" s="13" t="str">
        <f>IF(OR('Government vaccine expenditure'!Q150="",'Total vaccine expenditure'!Q150=""),"",'Government vaccine expenditure'!Q150/'Total vaccine expenditure'!Q150)</f>
        <v/>
      </c>
      <c r="Q150" s="13" t="str">
        <f>IF(OR('Government vaccine expenditure'!R150="",'Total vaccine expenditure'!R150=""),"",'Government vaccine expenditure'!R150/'Total vaccine expenditure'!R150)</f>
        <v/>
      </c>
      <c r="R150" s="13" t="str">
        <f>IF(OR('Government vaccine expenditure'!S150="",'Total vaccine expenditure'!S150=""),"",'Government vaccine expenditure'!S150/'Total vaccine expenditure'!S150)</f>
        <v/>
      </c>
      <c r="S150" s="13" t="str">
        <f>IF(OR('Government vaccine expenditure'!T150="",'Total vaccine expenditure'!T150=""),"",'Government vaccine expenditure'!T150/'Total vaccine expenditure'!T150)</f>
        <v/>
      </c>
      <c r="T150" s="13" t="str">
        <f>IF(OR('Government vaccine expenditure'!U150="",'Total vaccine expenditure'!U150=""),"",'Government vaccine expenditure'!U150/'Total vaccine expenditure'!U150)</f>
        <v/>
      </c>
      <c r="U150" s="13">
        <f>IF(OR('Government vaccine expenditure'!V150="",'Total vaccine expenditure'!V150=""),"",'Government vaccine expenditure'!V150/'Total vaccine expenditure'!V150)</f>
        <v>0.16340251589639132</v>
      </c>
      <c r="V150" s="13">
        <f>IF(OR('Government vaccine expenditure'!W150="",'Total vaccine expenditure'!W150=""),"",'Government vaccine expenditure'!W150/'Total vaccine expenditure'!W150)</f>
        <v>0.83123087087486247</v>
      </c>
      <c r="W150" s="13">
        <f>IF(OR('Government vaccine expenditure'!X150="",'Total vaccine expenditure'!X150=""),"",'Government vaccine expenditure'!X150/'Total vaccine expenditure'!X150)</f>
        <v>0.7090153004855948</v>
      </c>
      <c r="X150" s="12"/>
      <c r="Y150" s="6"/>
    </row>
    <row r="151" spans="1:25" x14ac:dyDescent="0.3">
      <c r="A151" s="2" t="s">
        <v>136</v>
      </c>
      <c r="B151" s="10" t="s">
        <v>328</v>
      </c>
      <c r="C151" s="10" t="s">
        <v>417</v>
      </c>
      <c r="D151" s="10" t="s">
        <v>374</v>
      </c>
      <c r="E151" s="13" t="str">
        <f>IF(OR('Government vaccine expenditure'!F151="",'Total vaccine expenditure'!F151=""),"",'Government vaccine expenditure'!F151/'Total vaccine expenditure'!F151)</f>
        <v/>
      </c>
      <c r="F151" s="13" t="str">
        <f>IF(OR('Government vaccine expenditure'!G151="",'Total vaccine expenditure'!G151=""),"",'Government vaccine expenditure'!G151/'Total vaccine expenditure'!G151)</f>
        <v/>
      </c>
      <c r="G151" s="13" t="str">
        <f>IF(OR('Government vaccine expenditure'!H151="",'Total vaccine expenditure'!H151=""),"",'Government vaccine expenditure'!H151/'Total vaccine expenditure'!H151)</f>
        <v/>
      </c>
      <c r="H151" s="13" t="str">
        <f>IF(OR('Government vaccine expenditure'!I151="",'Total vaccine expenditure'!I151=""),"",'Government vaccine expenditure'!I151/'Total vaccine expenditure'!I151)</f>
        <v/>
      </c>
      <c r="I151" s="13" t="str">
        <f>IF(OR('Government vaccine expenditure'!J151="",'Total vaccine expenditure'!J151=""),"",'Government vaccine expenditure'!J151/'Total vaccine expenditure'!J151)</f>
        <v/>
      </c>
      <c r="J151" s="13" t="str">
        <f>IF(OR('Government vaccine expenditure'!K151="",'Total vaccine expenditure'!K151=""),"",'Government vaccine expenditure'!K151/'Total vaccine expenditure'!K151)</f>
        <v/>
      </c>
      <c r="K151" s="13" t="str">
        <f>IF(OR('Government vaccine expenditure'!L151="",'Total vaccine expenditure'!L151=""),"",'Government vaccine expenditure'!L151/'Total vaccine expenditure'!L151)</f>
        <v/>
      </c>
      <c r="L151" s="13" t="str">
        <f>IF(OR('Government vaccine expenditure'!M151="",'Total vaccine expenditure'!M151=""),"",'Government vaccine expenditure'!M151/'Total vaccine expenditure'!M151)</f>
        <v/>
      </c>
      <c r="M151" s="13" t="str">
        <f>IF(OR('Government vaccine expenditure'!N151="",'Total vaccine expenditure'!N151=""),"",'Government vaccine expenditure'!N151/'Total vaccine expenditure'!N151)</f>
        <v/>
      </c>
      <c r="N151" s="13" t="str">
        <f>IF(OR('Government vaccine expenditure'!O151="",'Total vaccine expenditure'!O151=""),"",'Government vaccine expenditure'!O151/'Total vaccine expenditure'!O151)</f>
        <v/>
      </c>
      <c r="O151" s="13" t="str">
        <f>IF(OR('Government vaccine expenditure'!P151="",'Total vaccine expenditure'!P151=""),"",'Government vaccine expenditure'!P151/'Total vaccine expenditure'!P151)</f>
        <v/>
      </c>
      <c r="P151" s="13">
        <f>IF(OR('Government vaccine expenditure'!Q151="",'Total vaccine expenditure'!Q151=""),"",'Government vaccine expenditure'!Q151/'Total vaccine expenditure'!Q151)</f>
        <v>1</v>
      </c>
      <c r="Q151" s="13">
        <f>IF(OR('Government vaccine expenditure'!R151="",'Total vaccine expenditure'!R151=""),"",'Government vaccine expenditure'!R151/'Total vaccine expenditure'!R151)</f>
        <v>1</v>
      </c>
      <c r="R151" s="13">
        <f>IF(OR('Government vaccine expenditure'!S151="",'Total vaccine expenditure'!S151=""),"",'Government vaccine expenditure'!S151/'Total vaccine expenditure'!S151)</f>
        <v>1</v>
      </c>
      <c r="S151" s="13">
        <f>IF(OR('Government vaccine expenditure'!T151="",'Total vaccine expenditure'!T151=""),"",'Government vaccine expenditure'!T151/'Total vaccine expenditure'!T151)</f>
        <v>1</v>
      </c>
      <c r="T151" s="13">
        <f>IF(OR('Government vaccine expenditure'!U151="",'Total vaccine expenditure'!U151=""),"",'Government vaccine expenditure'!U151/'Total vaccine expenditure'!U151)</f>
        <v>1</v>
      </c>
      <c r="U151" s="13">
        <f>IF(OR('Government vaccine expenditure'!V151="",'Total vaccine expenditure'!V151=""),"",'Government vaccine expenditure'!V151/'Total vaccine expenditure'!V151)</f>
        <v>1</v>
      </c>
      <c r="V151" s="13">
        <f>IF(OR('Government vaccine expenditure'!W151="",'Total vaccine expenditure'!W151=""),"",'Government vaccine expenditure'!W151/'Total vaccine expenditure'!W151)</f>
        <v>1</v>
      </c>
      <c r="W151" s="13">
        <f>IF(OR('Government vaccine expenditure'!X151="",'Total vaccine expenditure'!X151=""),"",'Government vaccine expenditure'!X151/'Total vaccine expenditure'!X151)</f>
        <v>1</v>
      </c>
      <c r="X151" s="12"/>
      <c r="Y151" s="9"/>
    </row>
    <row r="152" spans="1:25" x14ac:dyDescent="0.3">
      <c r="A152" s="2" t="s">
        <v>137</v>
      </c>
      <c r="B152" s="10" t="s">
        <v>329</v>
      </c>
      <c r="C152" s="10" t="s">
        <v>418</v>
      </c>
      <c r="D152" s="10" t="s">
        <v>384</v>
      </c>
      <c r="E152" s="13" t="str">
        <f>IF(OR('Government vaccine expenditure'!F152="",'Total vaccine expenditure'!F152=""),"",'Government vaccine expenditure'!F152/'Total vaccine expenditure'!F152)</f>
        <v/>
      </c>
      <c r="F152" s="13">
        <f>IF(OR('Government vaccine expenditure'!G152="",'Total vaccine expenditure'!G152=""),"",'Government vaccine expenditure'!G152/'Total vaccine expenditure'!G152)</f>
        <v>0.5</v>
      </c>
      <c r="G152" s="13">
        <f>IF(OR('Government vaccine expenditure'!H152="",'Total vaccine expenditure'!H152=""),"",'Government vaccine expenditure'!H152/'Total vaccine expenditure'!H152)</f>
        <v>0.46001152412968471</v>
      </c>
      <c r="H152" s="13">
        <f>IF(OR('Government vaccine expenditure'!I152="",'Total vaccine expenditure'!I152=""),"",'Government vaccine expenditure'!I152/'Total vaccine expenditure'!I152)</f>
        <v>0.25</v>
      </c>
      <c r="I152" s="13">
        <f>IF(OR('Government vaccine expenditure'!J152="",'Total vaccine expenditure'!J152=""),"",'Government vaccine expenditure'!J152/'Total vaccine expenditure'!J152)</f>
        <v>6.1363793700242301E-2</v>
      </c>
      <c r="J152" s="13">
        <f>IF(OR('Government vaccine expenditure'!K152="",'Total vaccine expenditure'!K152=""),"",'Government vaccine expenditure'!K152/'Total vaccine expenditure'!K152)</f>
        <v>0.14607622359681879</v>
      </c>
      <c r="K152" s="13">
        <f>IF(OR('Government vaccine expenditure'!L152="",'Total vaccine expenditure'!L152=""),"",'Government vaccine expenditure'!L152/'Total vaccine expenditure'!L152)</f>
        <v>7.7464854253309887E-2</v>
      </c>
      <c r="L152" s="13">
        <f>IF(OR('Government vaccine expenditure'!M152="",'Total vaccine expenditure'!M152=""),"",'Government vaccine expenditure'!M152/'Total vaccine expenditure'!M152)</f>
        <v>5.6005675241757834E-2</v>
      </c>
      <c r="M152" s="13">
        <f>IF(OR('Government vaccine expenditure'!N152="",'Total vaccine expenditure'!N152=""),"",'Government vaccine expenditure'!N152/'Total vaccine expenditure'!N152)</f>
        <v>7.7442284943502679E-2</v>
      </c>
      <c r="N152" s="13">
        <f>IF(OR('Government vaccine expenditure'!O152="",'Total vaccine expenditure'!O152=""),"",'Government vaccine expenditure'!O152/'Total vaccine expenditure'!O152)</f>
        <v>0.10320191463449174</v>
      </c>
      <c r="O152" s="13">
        <f>IF(OR('Government vaccine expenditure'!P152="",'Total vaccine expenditure'!P152=""),"",'Government vaccine expenditure'!P152/'Total vaccine expenditure'!P152)</f>
        <v>0.10108336938908825</v>
      </c>
      <c r="P152" s="13">
        <f>IF(OR('Government vaccine expenditure'!Q152="",'Total vaccine expenditure'!Q152=""),"",'Government vaccine expenditure'!Q152/'Total vaccine expenditure'!Q152)</f>
        <v>0.17848720333643373</v>
      </c>
      <c r="Q152" s="13">
        <f>IF(OR('Government vaccine expenditure'!R152="",'Total vaccine expenditure'!R152=""),"",'Government vaccine expenditure'!R152/'Total vaccine expenditure'!R152)</f>
        <v>0.12203355005356854</v>
      </c>
      <c r="R152" s="13">
        <f>IF(OR('Government vaccine expenditure'!S152="",'Total vaccine expenditure'!S152=""),"",'Government vaccine expenditure'!S152/'Total vaccine expenditure'!S152)</f>
        <v>0.20542354758227396</v>
      </c>
      <c r="S152" s="13" t="str">
        <f>IF(OR('Government vaccine expenditure'!T152="",'Total vaccine expenditure'!T152=""),"",'Government vaccine expenditure'!T152/'Total vaccine expenditure'!T152)</f>
        <v/>
      </c>
      <c r="T152" s="13">
        <f>IF(OR('Government vaccine expenditure'!U152="",'Total vaccine expenditure'!U152=""),"",'Government vaccine expenditure'!U152/'Total vaccine expenditure'!U152)</f>
        <v>0.13374550501545643</v>
      </c>
      <c r="U152" s="13" t="str">
        <f>IF(OR('Government vaccine expenditure'!V152="",'Total vaccine expenditure'!V152=""),"",'Government vaccine expenditure'!V152/'Total vaccine expenditure'!V152)</f>
        <v/>
      </c>
      <c r="V152" s="13">
        <f>IF(OR('Government vaccine expenditure'!W152="",'Total vaccine expenditure'!W152=""),"",'Government vaccine expenditure'!W152/'Total vaccine expenditure'!W152)</f>
        <v>0.3454084385894679</v>
      </c>
      <c r="W152" s="13">
        <f>IF(OR('Government vaccine expenditure'!X152="",'Total vaccine expenditure'!X152=""),"",'Government vaccine expenditure'!X152/'Total vaccine expenditure'!X152)</f>
        <v>0.26666506843431165</v>
      </c>
      <c r="X152" s="12"/>
      <c r="Y152" s="6"/>
    </row>
    <row r="153" spans="1:25" x14ac:dyDescent="0.3">
      <c r="A153" s="2" t="s">
        <v>138</v>
      </c>
      <c r="B153" s="10" t="s">
        <v>330</v>
      </c>
      <c r="C153" s="10" t="s">
        <v>416</v>
      </c>
      <c r="D153" s="10" t="s">
        <v>374</v>
      </c>
      <c r="E153" s="13" t="str">
        <f>IF(OR('Government vaccine expenditure'!F153="",'Total vaccine expenditure'!F153=""),"",'Government vaccine expenditure'!F153/'Total vaccine expenditure'!F153)</f>
        <v/>
      </c>
      <c r="F153" s="13" t="str">
        <f>IF(OR('Government vaccine expenditure'!G153="",'Total vaccine expenditure'!G153=""),"",'Government vaccine expenditure'!G153/'Total vaccine expenditure'!G153)</f>
        <v/>
      </c>
      <c r="G153" s="13" t="str">
        <f>IF(OR('Government vaccine expenditure'!H153="",'Total vaccine expenditure'!H153=""),"",'Government vaccine expenditure'!H153/'Total vaccine expenditure'!H153)</f>
        <v/>
      </c>
      <c r="H153" s="13" t="str">
        <f>IF(OR('Government vaccine expenditure'!I153="",'Total vaccine expenditure'!I153=""),"",'Government vaccine expenditure'!I153/'Total vaccine expenditure'!I153)</f>
        <v/>
      </c>
      <c r="I153" s="13" t="str">
        <f>IF(OR('Government vaccine expenditure'!J153="",'Total vaccine expenditure'!J153=""),"",'Government vaccine expenditure'!J153/'Total vaccine expenditure'!J153)</f>
        <v/>
      </c>
      <c r="J153" s="13" t="str">
        <f>IF(OR('Government vaccine expenditure'!K153="",'Total vaccine expenditure'!K153=""),"",'Government vaccine expenditure'!K153/'Total vaccine expenditure'!K153)</f>
        <v/>
      </c>
      <c r="K153" s="13">
        <f>IF(OR('Government vaccine expenditure'!L153="",'Total vaccine expenditure'!L153=""),"",'Government vaccine expenditure'!L153/'Total vaccine expenditure'!L153)</f>
        <v>1</v>
      </c>
      <c r="L153" s="13" t="str">
        <f>IF(OR('Government vaccine expenditure'!M153="",'Total vaccine expenditure'!M153=""),"",'Government vaccine expenditure'!M153/'Total vaccine expenditure'!M153)</f>
        <v/>
      </c>
      <c r="M153" s="13" t="str">
        <f>IF(OR('Government vaccine expenditure'!N153="",'Total vaccine expenditure'!N153=""),"",'Government vaccine expenditure'!N153/'Total vaccine expenditure'!N153)</f>
        <v/>
      </c>
      <c r="N153" s="13" t="str">
        <f>IF(OR('Government vaccine expenditure'!O153="",'Total vaccine expenditure'!O153=""),"",'Government vaccine expenditure'!O153/'Total vaccine expenditure'!O153)</f>
        <v/>
      </c>
      <c r="O153" s="13" t="str">
        <f>IF(OR('Government vaccine expenditure'!P153="",'Total vaccine expenditure'!P153=""),"",'Government vaccine expenditure'!P153/'Total vaccine expenditure'!P153)</f>
        <v/>
      </c>
      <c r="P153" s="13">
        <f>IF(OR('Government vaccine expenditure'!Q153="",'Total vaccine expenditure'!Q153=""),"",'Government vaccine expenditure'!Q153/'Total vaccine expenditure'!Q153)</f>
        <v>1</v>
      </c>
      <c r="Q153" s="13">
        <f>IF(OR('Government vaccine expenditure'!R153="",'Total vaccine expenditure'!R153=""),"",'Government vaccine expenditure'!R153/'Total vaccine expenditure'!R153)</f>
        <v>1</v>
      </c>
      <c r="R153" s="13">
        <f>IF(OR('Government vaccine expenditure'!S153="",'Total vaccine expenditure'!S153=""),"",'Government vaccine expenditure'!S153/'Total vaccine expenditure'!S153)</f>
        <v>1</v>
      </c>
      <c r="S153" s="13">
        <f>IF(OR('Government vaccine expenditure'!T153="",'Total vaccine expenditure'!T153=""),"",'Government vaccine expenditure'!T153/'Total vaccine expenditure'!T153)</f>
        <v>1</v>
      </c>
      <c r="T153" s="13">
        <f>IF(OR('Government vaccine expenditure'!U153="",'Total vaccine expenditure'!U153=""),"",'Government vaccine expenditure'!U153/'Total vaccine expenditure'!U153)</f>
        <v>0.941176467733564</v>
      </c>
      <c r="U153" s="13">
        <f>IF(OR('Government vaccine expenditure'!V153="",'Total vaccine expenditure'!V153=""),"",'Government vaccine expenditure'!V153/'Total vaccine expenditure'!V153)</f>
        <v>0.86956521737358228</v>
      </c>
      <c r="V153" s="13">
        <f>IF(OR('Government vaccine expenditure'!W153="",'Total vaccine expenditure'!W153=""),"",'Government vaccine expenditure'!W153/'Total vaccine expenditure'!W153)</f>
        <v>0.97894736842234076</v>
      </c>
      <c r="W153" s="13">
        <f>IF(OR('Government vaccine expenditure'!X153="",'Total vaccine expenditure'!X153=""),"",'Government vaccine expenditure'!X153/'Total vaccine expenditure'!X153)</f>
        <v>0.97894736842234076</v>
      </c>
      <c r="X153" s="12"/>
      <c r="Y153" s="9"/>
    </row>
    <row r="154" spans="1:25" x14ac:dyDescent="0.3">
      <c r="A154" s="2" t="s">
        <v>139</v>
      </c>
      <c r="B154" s="10" t="s">
        <v>331</v>
      </c>
      <c r="C154" s="10" t="s">
        <v>418</v>
      </c>
      <c r="D154" s="10" t="s">
        <v>379</v>
      </c>
      <c r="E154" s="13">
        <f>IF(OR('Government vaccine expenditure'!F154="",'Total vaccine expenditure'!F154=""),"",'Government vaccine expenditure'!F154/'Total vaccine expenditure'!F154)</f>
        <v>0.36999989760056118</v>
      </c>
      <c r="F154" s="13">
        <f>IF(OR('Government vaccine expenditure'!G154="",'Total vaccine expenditure'!G154=""),"",'Government vaccine expenditure'!G154/'Total vaccine expenditure'!G154)</f>
        <v>0.31000004287967903</v>
      </c>
      <c r="G154" s="13">
        <f>IF(OR('Government vaccine expenditure'!H154="",'Total vaccine expenditure'!H154=""),"",'Government vaccine expenditure'!H154/'Total vaccine expenditure'!H154)</f>
        <v>1.0000001951642312</v>
      </c>
      <c r="H154" s="13">
        <f>IF(OR('Government vaccine expenditure'!I154="",'Total vaccine expenditure'!I154=""),"",'Government vaccine expenditure'!I154/'Total vaccine expenditure'!I154)</f>
        <v>0.17000002923619015</v>
      </c>
      <c r="I154" s="13">
        <f>IF(OR('Government vaccine expenditure'!J154="",'Total vaccine expenditure'!J154=""),"",'Government vaccine expenditure'!J154/'Total vaccine expenditure'!J154)</f>
        <v>1</v>
      </c>
      <c r="J154" s="13">
        <f>IF(OR('Government vaccine expenditure'!K154="",'Total vaccine expenditure'!K154=""),"",'Government vaccine expenditure'!K154/'Total vaccine expenditure'!K154)</f>
        <v>0.31804764051228568</v>
      </c>
      <c r="K154" s="13">
        <f>IF(OR('Government vaccine expenditure'!L154="",'Total vaccine expenditure'!L154=""),"",'Government vaccine expenditure'!L154/'Total vaccine expenditure'!L154)</f>
        <v>0.26733373891914447</v>
      </c>
      <c r="L154" s="13">
        <f>IF(OR('Government vaccine expenditure'!M154="",'Total vaccine expenditure'!M154=""),"",'Government vaccine expenditure'!M154/'Total vaccine expenditure'!M154)</f>
        <v>0.26662864883715259</v>
      </c>
      <c r="M154" s="13">
        <f>IF(OR('Government vaccine expenditure'!N154="",'Total vaccine expenditure'!N154=""),"",'Government vaccine expenditure'!N154/'Total vaccine expenditure'!N154)</f>
        <v>8.2390170183220632E-2</v>
      </c>
      <c r="N154" s="13">
        <f>IF(OR('Government vaccine expenditure'!O154="",'Total vaccine expenditure'!O154=""),"",'Government vaccine expenditure'!O154/'Total vaccine expenditure'!O154)</f>
        <v>0.14154804592705278</v>
      </c>
      <c r="O154" s="13">
        <f>IF(OR('Government vaccine expenditure'!P154="",'Total vaccine expenditure'!P154=""),"",'Government vaccine expenditure'!P154/'Total vaccine expenditure'!P154)</f>
        <v>0.13042488392393525</v>
      </c>
      <c r="P154" s="13">
        <f>IF(OR('Government vaccine expenditure'!Q154="",'Total vaccine expenditure'!Q154=""),"",'Government vaccine expenditure'!Q154/'Total vaccine expenditure'!Q154)</f>
        <v>0.314249389376274</v>
      </c>
      <c r="Q154" s="13">
        <f>IF(OR('Government vaccine expenditure'!R154="",'Total vaccine expenditure'!R154=""),"",'Government vaccine expenditure'!R154/'Total vaccine expenditure'!R154)</f>
        <v>0.35744238000446765</v>
      </c>
      <c r="R154" s="13">
        <f>IF(OR('Government vaccine expenditure'!S154="",'Total vaccine expenditure'!S154=""),"",'Government vaccine expenditure'!S154/'Total vaccine expenditure'!S154)</f>
        <v>0.23132921464096773</v>
      </c>
      <c r="S154" s="13">
        <f>IF(OR('Government vaccine expenditure'!T154="",'Total vaccine expenditure'!T154=""),"",'Government vaccine expenditure'!T154/'Total vaccine expenditure'!T154)</f>
        <v>0.3688798467531777</v>
      </c>
      <c r="T154" s="13">
        <f>IF(OR('Government vaccine expenditure'!U154="",'Total vaccine expenditure'!U154=""),"",'Government vaccine expenditure'!U154/'Total vaccine expenditure'!U154)</f>
        <v>0.34942505627091996</v>
      </c>
      <c r="U154" s="13">
        <f>IF(OR('Government vaccine expenditure'!V154="",'Total vaccine expenditure'!V154=""),"",'Government vaccine expenditure'!V154/'Total vaccine expenditure'!V154)</f>
        <v>0.32079315882904419</v>
      </c>
      <c r="V154" s="13">
        <f>IF(OR('Government vaccine expenditure'!W154="",'Total vaccine expenditure'!W154=""),"",'Government vaccine expenditure'!W154/'Total vaccine expenditure'!W154)</f>
        <v>0.44532857669844184</v>
      </c>
      <c r="W154" s="13">
        <f>IF(OR('Government vaccine expenditure'!X154="",'Total vaccine expenditure'!X154=""),"",'Government vaccine expenditure'!X154/'Total vaccine expenditure'!X154)</f>
        <v>0.25944711998109576</v>
      </c>
      <c r="X154" s="12"/>
      <c r="Y154" s="6"/>
    </row>
    <row r="155" spans="1:25" x14ac:dyDescent="0.3">
      <c r="A155" s="2" t="s">
        <v>140</v>
      </c>
      <c r="B155" s="10" t="s">
        <v>332</v>
      </c>
      <c r="C155" s="10" t="s">
        <v>417</v>
      </c>
      <c r="D155" s="10" t="s">
        <v>374</v>
      </c>
      <c r="E155" s="13" t="str">
        <f>IF(OR('Government vaccine expenditure'!F155="",'Total vaccine expenditure'!F155=""),"",'Government vaccine expenditure'!F155/'Total vaccine expenditure'!F155)</f>
        <v/>
      </c>
      <c r="F155" s="13" t="str">
        <f>IF(OR('Government vaccine expenditure'!G155="",'Total vaccine expenditure'!G155=""),"",'Government vaccine expenditure'!G155/'Total vaccine expenditure'!G155)</f>
        <v/>
      </c>
      <c r="G155" s="13" t="str">
        <f>IF(OR('Government vaccine expenditure'!H155="",'Total vaccine expenditure'!H155=""),"",'Government vaccine expenditure'!H155/'Total vaccine expenditure'!H155)</f>
        <v/>
      </c>
      <c r="H155" s="13" t="str">
        <f>IF(OR('Government vaccine expenditure'!I155="",'Total vaccine expenditure'!I155=""),"",'Government vaccine expenditure'!I155/'Total vaccine expenditure'!I155)</f>
        <v/>
      </c>
      <c r="I155" s="13" t="str">
        <f>IF(OR('Government vaccine expenditure'!J155="",'Total vaccine expenditure'!J155=""),"",'Government vaccine expenditure'!J155/'Total vaccine expenditure'!J155)</f>
        <v/>
      </c>
      <c r="J155" s="13" t="str">
        <f>IF(OR('Government vaccine expenditure'!K155="",'Total vaccine expenditure'!K155=""),"",'Government vaccine expenditure'!K155/'Total vaccine expenditure'!K155)</f>
        <v/>
      </c>
      <c r="K155" s="13" t="str">
        <f>IF(OR('Government vaccine expenditure'!L155="",'Total vaccine expenditure'!L155=""),"",'Government vaccine expenditure'!L155/'Total vaccine expenditure'!L155)</f>
        <v/>
      </c>
      <c r="L155" s="13" t="str">
        <f>IF(OR('Government vaccine expenditure'!M155="",'Total vaccine expenditure'!M155=""),"",'Government vaccine expenditure'!M155/'Total vaccine expenditure'!M155)</f>
        <v/>
      </c>
      <c r="M155" s="13" t="str">
        <f>IF(OR('Government vaccine expenditure'!N155="",'Total vaccine expenditure'!N155=""),"",'Government vaccine expenditure'!N155/'Total vaccine expenditure'!N155)</f>
        <v/>
      </c>
      <c r="N155" s="13" t="str">
        <f>IF(OR('Government vaccine expenditure'!O155="",'Total vaccine expenditure'!O155=""),"",'Government vaccine expenditure'!O155/'Total vaccine expenditure'!O155)</f>
        <v/>
      </c>
      <c r="O155" s="13" t="str">
        <f>IF(OR('Government vaccine expenditure'!P155="",'Total vaccine expenditure'!P155=""),"",'Government vaccine expenditure'!P155/'Total vaccine expenditure'!P155)</f>
        <v/>
      </c>
      <c r="P155" s="13" t="str">
        <f>IF(OR('Government vaccine expenditure'!Q155="",'Total vaccine expenditure'!Q155=""),"",'Government vaccine expenditure'!Q155/'Total vaccine expenditure'!Q155)</f>
        <v/>
      </c>
      <c r="Q155" s="13" t="str">
        <f>IF(OR('Government vaccine expenditure'!R155="",'Total vaccine expenditure'!R155=""),"",'Government vaccine expenditure'!R155/'Total vaccine expenditure'!R155)</f>
        <v/>
      </c>
      <c r="R155" s="13" t="str">
        <f>IF(OR('Government vaccine expenditure'!S155="",'Total vaccine expenditure'!S155=""),"",'Government vaccine expenditure'!S155/'Total vaccine expenditure'!S155)</f>
        <v/>
      </c>
      <c r="S155" s="13" t="str">
        <f>IF(OR('Government vaccine expenditure'!T155="",'Total vaccine expenditure'!T155=""),"",'Government vaccine expenditure'!T155/'Total vaccine expenditure'!T155)</f>
        <v/>
      </c>
      <c r="T155" s="13" t="str">
        <f>IF(OR('Government vaccine expenditure'!U155="",'Total vaccine expenditure'!U155=""),"",'Government vaccine expenditure'!U155/'Total vaccine expenditure'!U155)</f>
        <v/>
      </c>
      <c r="U155" s="13" t="str">
        <f>IF(OR('Government vaccine expenditure'!V155="",'Total vaccine expenditure'!V155=""),"",'Government vaccine expenditure'!V155/'Total vaccine expenditure'!V155)</f>
        <v/>
      </c>
      <c r="V155" s="13" t="str">
        <f>IF(OR('Government vaccine expenditure'!W155="",'Total vaccine expenditure'!W155=""),"",'Government vaccine expenditure'!W155/'Total vaccine expenditure'!W155)</f>
        <v/>
      </c>
      <c r="W155" s="13" t="str">
        <f>IF(OR('Government vaccine expenditure'!X155="",'Total vaccine expenditure'!X155=""),"",'Government vaccine expenditure'!X155/'Total vaccine expenditure'!X155)</f>
        <v/>
      </c>
      <c r="X155" s="12"/>
      <c r="Y155" s="6"/>
    </row>
    <row r="156" spans="1:25" x14ac:dyDescent="0.3">
      <c r="A156" s="2" t="s">
        <v>141</v>
      </c>
      <c r="B156" s="10" t="s">
        <v>333</v>
      </c>
      <c r="C156" s="10" t="s">
        <v>418</v>
      </c>
      <c r="D156" s="10" t="s">
        <v>374</v>
      </c>
      <c r="E156" s="13" t="str">
        <f>IF(OR('Government vaccine expenditure'!F156="",'Total vaccine expenditure'!F156=""),"",'Government vaccine expenditure'!F156/'Total vaccine expenditure'!F156)</f>
        <v/>
      </c>
      <c r="F156" s="13">
        <f>IF(OR('Government vaccine expenditure'!G156="",'Total vaccine expenditure'!G156=""),"",'Government vaccine expenditure'!G156/'Total vaccine expenditure'!G156)</f>
        <v>1</v>
      </c>
      <c r="G156" s="13" t="str">
        <f>IF(OR('Government vaccine expenditure'!H156="",'Total vaccine expenditure'!H156=""),"",'Government vaccine expenditure'!H156/'Total vaccine expenditure'!H156)</f>
        <v/>
      </c>
      <c r="H156" s="13">
        <f>IF(OR('Government vaccine expenditure'!I156="",'Total vaccine expenditure'!I156=""),"",'Government vaccine expenditure'!I156/'Total vaccine expenditure'!I156)</f>
        <v>1</v>
      </c>
      <c r="I156" s="13">
        <f>IF(OR('Government vaccine expenditure'!J156="",'Total vaccine expenditure'!J156=""),"",'Government vaccine expenditure'!J156/'Total vaccine expenditure'!J156)</f>
        <v>1</v>
      </c>
      <c r="J156" s="13">
        <f>IF(OR('Government vaccine expenditure'!K156="",'Total vaccine expenditure'!K156=""),"",'Government vaccine expenditure'!K156/'Total vaccine expenditure'!K156)</f>
        <v>1</v>
      </c>
      <c r="K156" s="13">
        <f>IF(OR('Government vaccine expenditure'!L156="",'Total vaccine expenditure'!L156=""),"",'Government vaccine expenditure'!L156/'Total vaccine expenditure'!L156)</f>
        <v>0.59553336259877088</v>
      </c>
      <c r="L156" s="13">
        <f>IF(OR('Government vaccine expenditure'!M156="",'Total vaccine expenditure'!M156=""),"",'Government vaccine expenditure'!M156/'Total vaccine expenditure'!M156)</f>
        <v>0.47460744543308864</v>
      </c>
      <c r="M156" s="13">
        <f>IF(OR('Government vaccine expenditure'!N156="",'Total vaccine expenditure'!N156=""),"",'Government vaccine expenditure'!N156/'Total vaccine expenditure'!N156)</f>
        <v>1</v>
      </c>
      <c r="N156" s="13">
        <f>IF(OR('Government vaccine expenditure'!O156="",'Total vaccine expenditure'!O156=""),"",'Government vaccine expenditure'!O156/'Total vaccine expenditure'!O156)</f>
        <v>1</v>
      </c>
      <c r="O156" s="13">
        <f>IF(OR('Government vaccine expenditure'!P156="",'Total vaccine expenditure'!P156=""),"",'Government vaccine expenditure'!P156/'Total vaccine expenditure'!P156)</f>
        <v>1</v>
      </c>
      <c r="P156" s="13">
        <f>IF(OR('Government vaccine expenditure'!Q156="",'Total vaccine expenditure'!Q156=""),"",'Government vaccine expenditure'!Q156/'Total vaccine expenditure'!Q156)</f>
        <v>0.8937541869306862</v>
      </c>
      <c r="Q156" s="13">
        <f>IF(OR('Government vaccine expenditure'!R156="",'Total vaccine expenditure'!R156=""),"",'Government vaccine expenditure'!R156/'Total vaccine expenditure'!R156)</f>
        <v>1</v>
      </c>
      <c r="R156" s="13">
        <f>IF(OR('Government vaccine expenditure'!S156="",'Total vaccine expenditure'!S156=""),"",'Government vaccine expenditure'!S156/'Total vaccine expenditure'!S156)</f>
        <v>1</v>
      </c>
      <c r="S156" s="13">
        <f>IF(OR('Government vaccine expenditure'!T156="",'Total vaccine expenditure'!T156=""),"",'Government vaccine expenditure'!T156/'Total vaccine expenditure'!T156)</f>
        <v>1</v>
      </c>
      <c r="T156" s="13">
        <f>IF(OR('Government vaccine expenditure'!U156="",'Total vaccine expenditure'!U156=""),"",'Government vaccine expenditure'!U156/'Total vaccine expenditure'!U156)</f>
        <v>1</v>
      </c>
      <c r="U156" s="13">
        <f>IF(OR('Government vaccine expenditure'!V156="",'Total vaccine expenditure'!V156=""),"",'Government vaccine expenditure'!V156/'Total vaccine expenditure'!V156)</f>
        <v>0.93189281947862124</v>
      </c>
      <c r="V156" s="13">
        <f>IF(OR('Government vaccine expenditure'!W156="",'Total vaccine expenditure'!W156=""),"",'Government vaccine expenditure'!W156/'Total vaccine expenditure'!W156)</f>
        <v>1</v>
      </c>
      <c r="W156" s="13">
        <f>IF(OR('Government vaccine expenditure'!X156="",'Total vaccine expenditure'!X156=""),"",'Government vaccine expenditure'!X156/'Total vaccine expenditure'!X156)</f>
        <v>1</v>
      </c>
      <c r="X156" s="12"/>
      <c r="Y156" s="9"/>
    </row>
    <row r="157" spans="1:25" x14ac:dyDescent="0.3">
      <c r="A157" s="2" t="s">
        <v>142</v>
      </c>
      <c r="B157" s="10" t="s">
        <v>334</v>
      </c>
      <c r="C157" s="10" t="s">
        <v>418</v>
      </c>
      <c r="D157" s="10" t="s">
        <v>385</v>
      </c>
      <c r="E157" s="13" t="str">
        <f>IF(OR('Government vaccine expenditure'!F157="",'Total vaccine expenditure'!F157=""),"",'Government vaccine expenditure'!F157/'Total vaccine expenditure'!F157)</f>
        <v/>
      </c>
      <c r="F157" s="13" t="str">
        <f>IF(OR('Government vaccine expenditure'!G157="",'Total vaccine expenditure'!G157=""),"",'Government vaccine expenditure'!G157/'Total vaccine expenditure'!G157)</f>
        <v/>
      </c>
      <c r="G157" s="13" t="str">
        <f>IF(OR('Government vaccine expenditure'!H157="",'Total vaccine expenditure'!H157=""),"",'Government vaccine expenditure'!H157/'Total vaccine expenditure'!H157)</f>
        <v/>
      </c>
      <c r="H157" s="13" t="str">
        <f>IF(OR('Government vaccine expenditure'!I157="",'Total vaccine expenditure'!I157=""),"",'Government vaccine expenditure'!I157/'Total vaccine expenditure'!I157)</f>
        <v/>
      </c>
      <c r="I157" s="13" t="str">
        <f>IF(OR('Government vaccine expenditure'!J157="",'Total vaccine expenditure'!J157=""),"",'Government vaccine expenditure'!J157/'Total vaccine expenditure'!J157)</f>
        <v/>
      </c>
      <c r="J157" s="13">
        <f>IF(OR('Government vaccine expenditure'!K157="",'Total vaccine expenditure'!K157=""),"",'Government vaccine expenditure'!K157/'Total vaccine expenditure'!K157)</f>
        <v>7.3120066472787709E-2</v>
      </c>
      <c r="K157" s="13">
        <f>IF(OR('Government vaccine expenditure'!L157="",'Total vaccine expenditure'!L157=""),"",'Government vaccine expenditure'!L157/'Total vaccine expenditure'!L157)</f>
        <v>4.7702465675085848E-2</v>
      </c>
      <c r="L157" s="13">
        <f>IF(OR('Government vaccine expenditure'!M157="",'Total vaccine expenditure'!M157=""),"",'Government vaccine expenditure'!M157/'Total vaccine expenditure'!M157)</f>
        <v>6.4590257061199474E-2</v>
      </c>
      <c r="M157" s="13">
        <f>IF(OR('Government vaccine expenditure'!N157="",'Total vaccine expenditure'!N157=""),"",'Government vaccine expenditure'!N157/'Total vaccine expenditure'!N157)</f>
        <v>7.0991928809293794E-2</v>
      </c>
      <c r="N157" s="13">
        <f>IF(OR('Government vaccine expenditure'!O157="",'Total vaccine expenditure'!O157=""),"",'Government vaccine expenditure'!O157/'Total vaccine expenditure'!O157)</f>
        <v>0</v>
      </c>
      <c r="O157" s="13">
        <f>IF(OR('Government vaccine expenditure'!P157="",'Total vaccine expenditure'!P157=""),"",'Government vaccine expenditure'!P157/'Total vaccine expenditure'!P157)</f>
        <v>6.8532021628250298E-2</v>
      </c>
      <c r="P157" s="13">
        <f>IF(OR('Government vaccine expenditure'!Q157="",'Total vaccine expenditure'!Q157=""),"",'Government vaccine expenditure'!Q157/'Total vaccine expenditure'!Q157)</f>
        <v>8.2514833577254906E-2</v>
      </c>
      <c r="Q157" s="13">
        <f>IF(OR('Government vaccine expenditure'!R157="",'Total vaccine expenditure'!R157=""),"",'Government vaccine expenditure'!R157/'Total vaccine expenditure'!R157)</f>
        <v>6.9830018217875864E-2</v>
      </c>
      <c r="R157" s="13">
        <f>IF(OR('Government vaccine expenditure'!S157="",'Total vaccine expenditure'!S157=""),"",'Government vaccine expenditure'!S157/'Total vaccine expenditure'!S157)</f>
        <v>0.13560130812350532</v>
      </c>
      <c r="S157" s="13">
        <f>IF(OR('Government vaccine expenditure'!T157="",'Total vaccine expenditure'!T157=""),"",'Government vaccine expenditure'!T157/'Total vaccine expenditure'!T157)</f>
        <v>6.0962465021164355E-2</v>
      </c>
      <c r="T157" s="13">
        <f>IF(OR('Government vaccine expenditure'!U157="",'Total vaccine expenditure'!U157=""),"",'Government vaccine expenditure'!U157/'Total vaccine expenditure'!U157)</f>
        <v>6.5575977332189811E-2</v>
      </c>
      <c r="U157" s="13">
        <f>IF(OR('Government vaccine expenditure'!V157="",'Total vaccine expenditure'!V157=""),"",'Government vaccine expenditure'!V157/'Total vaccine expenditure'!V157)</f>
        <v>8.8553250891481777E-2</v>
      </c>
      <c r="V157" s="13">
        <f>IF(OR('Government vaccine expenditure'!W157="",'Total vaccine expenditure'!W157=""),"",'Government vaccine expenditure'!W157/'Total vaccine expenditure'!W157)</f>
        <v>0.1718213058419244</v>
      </c>
      <c r="W157" s="13">
        <f>IF(OR('Government vaccine expenditure'!X157="",'Total vaccine expenditure'!X157=""),"",'Government vaccine expenditure'!X157/'Total vaccine expenditure'!X157)</f>
        <v>0.14131675165876181</v>
      </c>
      <c r="X157" s="12"/>
      <c r="Y157" s="9"/>
    </row>
    <row r="158" spans="1:25" x14ac:dyDescent="0.3">
      <c r="A158" s="2" t="s">
        <v>143</v>
      </c>
      <c r="B158" s="10" t="s">
        <v>335</v>
      </c>
      <c r="C158" s="10" t="s">
        <v>420</v>
      </c>
      <c r="D158" s="10" t="s">
        <v>374</v>
      </c>
      <c r="E158" s="13">
        <f>IF(OR('Government vaccine expenditure'!F158="",'Total vaccine expenditure'!F158=""),"",'Government vaccine expenditure'!F158/'Total vaccine expenditure'!F158)</f>
        <v>1.0000001388196842</v>
      </c>
      <c r="F158" s="13">
        <f>IF(OR('Government vaccine expenditure'!G158="",'Total vaccine expenditure'!G158=""),"",'Government vaccine expenditure'!G158/'Total vaccine expenditure'!G158)</f>
        <v>1</v>
      </c>
      <c r="G158" s="13">
        <f>IF(OR('Government vaccine expenditure'!H158="",'Total vaccine expenditure'!H158=""),"",'Government vaccine expenditure'!H158/'Total vaccine expenditure'!H158)</f>
        <v>0.99999988115680005</v>
      </c>
      <c r="H158" s="13">
        <f>IF(OR('Government vaccine expenditure'!I158="",'Total vaccine expenditure'!I158=""),"",'Government vaccine expenditure'!I158/'Total vaccine expenditure'!I158)</f>
        <v>0.99999991753504458</v>
      </c>
      <c r="I158" s="13" t="str">
        <f>IF(OR('Government vaccine expenditure'!J158="",'Total vaccine expenditure'!J158=""),"",'Government vaccine expenditure'!J158/'Total vaccine expenditure'!J158)</f>
        <v/>
      </c>
      <c r="J158" s="13" t="str">
        <f>IF(OR('Government vaccine expenditure'!K158="",'Total vaccine expenditure'!K158=""),"",'Government vaccine expenditure'!K158/'Total vaccine expenditure'!K158)</f>
        <v/>
      </c>
      <c r="K158" s="13" t="str">
        <f>IF(OR('Government vaccine expenditure'!L158="",'Total vaccine expenditure'!L158=""),"",'Government vaccine expenditure'!L158/'Total vaccine expenditure'!L158)</f>
        <v/>
      </c>
      <c r="L158" s="13" t="str">
        <f>IF(OR('Government vaccine expenditure'!M158="",'Total vaccine expenditure'!M158=""),"",'Government vaccine expenditure'!M158/'Total vaccine expenditure'!M158)</f>
        <v/>
      </c>
      <c r="M158" s="13" t="str">
        <f>IF(OR('Government vaccine expenditure'!N158="",'Total vaccine expenditure'!N158=""),"",'Government vaccine expenditure'!N158/'Total vaccine expenditure'!N158)</f>
        <v/>
      </c>
      <c r="N158" s="13" t="str">
        <f>IF(OR('Government vaccine expenditure'!O158="",'Total vaccine expenditure'!O158=""),"",'Government vaccine expenditure'!O158/'Total vaccine expenditure'!O158)</f>
        <v/>
      </c>
      <c r="O158" s="13" t="str">
        <f>IF(OR('Government vaccine expenditure'!P158="",'Total vaccine expenditure'!P158=""),"",'Government vaccine expenditure'!P158/'Total vaccine expenditure'!P158)</f>
        <v/>
      </c>
      <c r="P158" s="13" t="str">
        <f>IF(OR('Government vaccine expenditure'!Q158="",'Total vaccine expenditure'!Q158=""),"",'Government vaccine expenditure'!Q158/'Total vaccine expenditure'!Q158)</f>
        <v/>
      </c>
      <c r="Q158" s="13" t="str">
        <f>IF(OR('Government vaccine expenditure'!R158="",'Total vaccine expenditure'!R158=""),"",'Government vaccine expenditure'!R158/'Total vaccine expenditure'!R158)</f>
        <v/>
      </c>
      <c r="R158" s="13" t="str">
        <f>IF(OR('Government vaccine expenditure'!S158="",'Total vaccine expenditure'!S158=""),"",'Government vaccine expenditure'!S158/'Total vaccine expenditure'!S158)</f>
        <v/>
      </c>
      <c r="S158" s="13" t="str">
        <f>IF(OR('Government vaccine expenditure'!T158="",'Total vaccine expenditure'!T158=""),"",'Government vaccine expenditure'!T158/'Total vaccine expenditure'!T158)</f>
        <v/>
      </c>
      <c r="T158" s="13" t="str">
        <f>IF(OR('Government vaccine expenditure'!U158="",'Total vaccine expenditure'!U158=""),"",'Government vaccine expenditure'!U158/'Total vaccine expenditure'!U158)</f>
        <v/>
      </c>
      <c r="U158" s="13" t="str">
        <f>IF(OR('Government vaccine expenditure'!V158="",'Total vaccine expenditure'!V158=""),"",'Government vaccine expenditure'!V158/'Total vaccine expenditure'!V158)</f>
        <v/>
      </c>
      <c r="V158" s="13" t="str">
        <f>IF(OR('Government vaccine expenditure'!W158="",'Total vaccine expenditure'!W158=""),"",'Government vaccine expenditure'!W158/'Total vaccine expenditure'!W158)</f>
        <v/>
      </c>
      <c r="W158" s="13" t="str">
        <f>IF(OR('Government vaccine expenditure'!X158="",'Total vaccine expenditure'!X158=""),"",'Government vaccine expenditure'!X158/'Total vaccine expenditure'!X158)</f>
        <v/>
      </c>
      <c r="X158" s="12"/>
      <c r="Y158" s="9"/>
    </row>
    <row r="159" spans="1:25" x14ac:dyDescent="0.3">
      <c r="A159" s="2" t="s">
        <v>144</v>
      </c>
      <c r="B159" s="10" t="s">
        <v>336</v>
      </c>
      <c r="C159" s="10" t="s">
        <v>417</v>
      </c>
      <c r="D159" s="10" t="s">
        <v>374</v>
      </c>
      <c r="E159" s="13" t="str">
        <f>IF(OR('Government vaccine expenditure'!F159="",'Total vaccine expenditure'!F159=""),"",'Government vaccine expenditure'!F159/'Total vaccine expenditure'!F159)</f>
        <v/>
      </c>
      <c r="F159" s="13" t="str">
        <f>IF(OR('Government vaccine expenditure'!G159="",'Total vaccine expenditure'!G159=""),"",'Government vaccine expenditure'!G159/'Total vaccine expenditure'!G159)</f>
        <v/>
      </c>
      <c r="G159" s="13" t="str">
        <f>IF(OR('Government vaccine expenditure'!H159="",'Total vaccine expenditure'!H159=""),"",'Government vaccine expenditure'!H159/'Total vaccine expenditure'!H159)</f>
        <v/>
      </c>
      <c r="H159" s="13">
        <f>IF(OR('Government vaccine expenditure'!I159="",'Total vaccine expenditure'!I159=""),"",'Government vaccine expenditure'!I159/'Total vaccine expenditure'!I159)</f>
        <v>0.99999999101616932</v>
      </c>
      <c r="I159" s="13">
        <f>IF(OR('Government vaccine expenditure'!J159="",'Total vaccine expenditure'!J159=""),"",'Government vaccine expenditure'!J159/'Total vaccine expenditure'!J159)</f>
        <v>1</v>
      </c>
      <c r="J159" s="13">
        <f>IF(OR('Government vaccine expenditure'!K159="",'Total vaccine expenditure'!K159=""),"",'Government vaccine expenditure'!K159/'Total vaccine expenditure'!K159)</f>
        <v>1</v>
      </c>
      <c r="K159" s="13">
        <f>IF(OR('Government vaccine expenditure'!L159="",'Total vaccine expenditure'!L159=""),"",'Government vaccine expenditure'!L159/'Total vaccine expenditure'!L159)</f>
        <v>1</v>
      </c>
      <c r="L159" s="13">
        <f>IF(OR('Government vaccine expenditure'!M159="",'Total vaccine expenditure'!M159=""),"",'Government vaccine expenditure'!M159/'Total vaccine expenditure'!M159)</f>
        <v>1</v>
      </c>
      <c r="M159" s="13">
        <f>IF(OR('Government vaccine expenditure'!N159="",'Total vaccine expenditure'!N159=""),"",'Government vaccine expenditure'!N159/'Total vaccine expenditure'!N159)</f>
        <v>0.95935384994114481</v>
      </c>
      <c r="N159" s="13">
        <f>IF(OR('Government vaccine expenditure'!O159="",'Total vaccine expenditure'!O159=""),"",'Government vaccine expenditure'!O159/'Total vaccine expenditure'!O159)</f>
        <v>0.95770507231190016</v>
      </c>
      <c r="O159" s="13">
        <f>IF(OR('Government vaccine expenditure'!P159="",'Total vaccine expenditure'!P159=""),"",'Government vaccine expenditure'!P159/'Total vaccine expenditure'!P159)</f>
        <v>0.904754336991902</v>
      </c>
      <c r="P159" s="13">
        <f>IF(OR('Government vaccine expenditure'!Q159="",'Total vaccine expenditure'!Q159=""),"",'Government vaccine expenditure'!Q159/'Total vaccine expenditure'!Q159)</f>
        <v>0.97118567643342679</v>
      </c>
      <c r="Q159" s="13">
        <f>IF(OR('Government vaccine expenditure'!R159="",'Total vaccine expenditure'!R159=""),"",'Government vaccine expenditure'!R159/'Total vaccine expenditure'!R159)</f>
        <v>0.94611868895309847</v>
      </c>
      <c r="R159" s="13">
        <f>IF(OR('Government vaccine expenditure'!S159="",'Total vaccine expenditure'!S159=""),"",'Government vaccine expenditure'!S159/'Total vaccine expenditure'!S159)</f>
        <v>0.96363664310300079</v>
      </c>
      <c r="S159" s="13" t="str">
        <f>IF(OR('Government vaccine expenditure'!T159="",'Total vaccine expenditure'!T159=""),"",'Government vaccine expenditure'!T159/'Total vaccine expenditure'!T159)</f>
        <v/>
      </c>
      <c r="T159" s="13" t="str">
        <f>IF(OR('Government vaccine expenditure'!U159="",'Total vaccine expenditure'!U159=""),"",'Government vaccine expenditure'!U159/'Total vaccine expenditure'!U159)</f>
        <v/>
      </c>
      <c r="U159" s="13" t="str">
        <f>IF(OR('Government vaccine expenditure'!V159="",'Total vaccine expenditure'!V159=""),"",'Government vaccine expenditure'!V159/'Total vaccine expenditure'!V159)</f>
        <v/>
      </c>
      <c r="V159" s="13" t="str">
        <f>IF(OR('Government vaccine expenditure'!W159="",'Total vaccine expenditure'!W159=""),"",'Government vaccine expenditure'!W159/'Total vaccine expenditure'!W159)</f>
        <v/>
      </c>
      <c r="W159" s="13">
        <f>IF(OR('Government vaccine expenditure'!X159="",'Total vaccine expenditure'!X159=""),"",'Government vaccine expenditure'!X159/'Total vaccine expenditure'!X159)</f>
        <v>1</v>
      </c>
      <c r="X159" s="12"/>
      <c r="Y159" s="9"/>
    </row>
    <row r="160" spans="1:25" x14ac:dyDescent="0.3">
      <c r="A160" s="2" t="s">
        <v>145</v>
      </c>
      <c r="B160" s="10" t="s">
        <v>337</v>
      </c>
      <c r="C160" s="10" t="s">
        <v>417</v>
      </c>
      <c r="D160" s="10" t="s">
        <v>374</v>
      </c>
      <c r="E160" s="13">
        <f>IF(OR('Government vaccine expenditure'!F160="",'Total vaccine expenditure'!F160=""),"",'Government vaccine expenditure'!F160/'Total vaccine expenditure'!F160)</f>
        <v>0.70000004070997701</v>
      </c>
      <c r="F160" s="13">
        <f>IF(OR('Government vaccine expenditure'!G160="",'Total vaccine expenditure'!G160=""),"",'Government vaccine expenditure'!G160/'Total vaccine expenditure'!G160)</f>
        <v>0.79349132321836624</v>
      </c>
      <c r="G160" s="13">
        <f>IF(OR('Government vaccine expenditure'!H160="",'Total vaccine expenditure'!H160=""),"",'Government vaccine expenditure'!H160/'Total vaccine expenditure'!H160)</f>
        <v>0.70000003179320758</v>
      </c>
      <c r="H160" s="13">
        <f>IF(OR('Government vaccine expenditure'!I160="",'Total vaccine expenditure'!I160=""),"",'Government vaccine expenditure'!I160/'Total vaccine expenditure'!I160)</f>
        <v>0.70000001539989443</v>
      </c>
      <c r="I160" s="13">
        <f>IF(OR('Government vaccine expenditure'!J160="",'Total vaccine expenditure'!J160=""),"",'Government vaccine expenditure'!J160/'Total vaccine expenditure'!J160)</f>
        <v>0.69999997960627047</v>
      </c>
      <c r="J160" s="13">
        <f>IF(OR('Government vaccine expenditure'!K160="",'Total vaccine expenditure'!K160=""),"",'Government vaccine expenditure'!K160/'Total vaccine expenditure'!K160)</f>
        <v>0.69999998964441301</v>
      </c>
      <c r="K160" s="13">
        <f>IF(OR('Government vaccine expenditure'!L160="",'Total vaccine expenditure'!L160=""),"",'Government vaccine expenditure'!L160/'Total vaccine expenditure'!L160)</f>
        <v>0.69999995949984473</v>
      </c>
      <c r="L160" s="13">
        <f>IF(OR('Government vaccine expenditure'!M160="",'Total vaccine expenditure'!M160=""),"",'Government vaccine expenditure'!M160/'Total vaccine expenditure'!M160)</f>
        <v>0.69999998617274417</v>
      </c>
      <c r="M160" s="13">
        <f>IF(OR('Government vaccine expenditure'!N160="",'Total vaccine expenditure'!N160=""),"",'Government vaccine expenditure'!N160/'Total vaccine expenditure'!N160)</f>
        <v>0.69999991144719198</v>
      </c>
      <c r="N160" s="13">
        <f>IF(OR('Government vaccine expenditure'!O160="",'Total vaccine expenditure'!O160=""),"",'Government vaccine expenditure'!O160/'Total vaccine expenditure'!O160)</f>
        <v>0.7</v>
      </c>
      <c r="O160" s="13">
        <f>IF(OR('Government vaccine expenditure'!P160="",'Total vaccine expenditure'!P160=""),"",'Government vaccine expenditure'!P160/'Total vaccine expenditure'!P160)</f>
        <v>0.70001066064270301</v>
      </c>
      <c r="P160" s="13">
        <f>IF(OR('Government vaccine expenditure'!Q160="",'Total vaccine expenditure'!Q160=""),"",'Government vaccine expenditure'!Q160/'Total vaccine expenditure'!Q160)</f>
        <v>1</v>
      </c>
      <c r="Q160" s="13">
        <f>IF(OR('Government vaccine expenditure'!R160="",'Total vaccine expenditure'!R160=""),"",'Government vaccine expenditure'!R160/'Total vaccine expenditure'!R160)</f>
        <v>1</v>
      </c>
      <c r="R160" s="13">
        <f>IF(OR('Government vaccine expenditure'!S160="",'Total vaccine expenditure'!S160=""),"",'Government vaccine expenditure'!S160/'Total vaccine expenditure'!S160)</f>
        <v>1</v>
      </c>
      <c r="S160" s="13">
        <f>IF(OR('Government vaccine expenditure'!T160="",'Total vaccine expenditure'!T160=""),"",'Government vaccine expenditure'!T160/'Total vaccine expenditure'!T160)</f>
        <v>1</v>
      </c>
      <c r="T160" s="13">
        <f>IF(OR('Government vaccine expenditure'!U160="",'Total vaccine expenditure'!U160=""),"",'Government vaccine expenditure'!U160/'Total vaccine expenditure'!U160)</f>
        <v>1.0000002248107491</v>
      </c>
      <c r="U160" s="13">
        <f>IF(OR('Government vaccine expenditure'!V160="",'Total vaccine expenditure'!V160=""),"",'Government vaccine expenditure'!V160/'Total vaccine expenditure'!V160)</f>
        <v>1</v>
      </c>
      <c r="V160" s="13">
        <f>IF(OR('Government vaccine expenditure'!W160="",'Total vaccine expenditure'!W160=""),"",'Government vaccine expenditure'!W160/'Total vaccine expenditure'!W160)</f>
        <v>1</v>
      </c>
      <c r="W160" s="13">
        <f>IF(OR('Government vaccine expenditure'!X160="",'Total vaccine expenditure'!X160=""),"",'Government vaccine expenditure'!X160/'Total vaccine expenditure'!X160)</f>
        <v>1</v>
      </c>
      <c r="X160" s="12"/>
      <c r="Y160" s="9"/>
    </row>
    <row r="161" spans="1:25" x14ac:dyDescent="0.3">
      <c r="A161" s="2" t="s">
        <v>146</v>
      </c>
      <c r="B161" s="10" t="s">
        <v>338</v>
      </c>
      <c r="C161" s="10" t="s">
        <v>420</v>
      </c>
      <c r="D161" s="10" t="s">
        <v>379</v>
      </c>
      <c r="E161" s="13" t="str">
        <f>IF(OR('Government vaccine expenditure'!F161="",'Total vaccine expenditure'!F161=""),"",'Government vaccine expenditure'!F161/'Total vaccine expenditure'!F161)</f>
        <v/>
      </c>
      <c r="F161" s="13" t="str">
        <f>IF(OR('Government vaccine expenditure'!G161="",'Total vaccine expenditure'!G161=""),"",'Government vaccine expenditure'!G161/'Total vaccine expenditure'!G161)</f>
        <v/>
      </c>
      <c r="G161" s="13">
        <f>IF(OR('Government vaccine expenditure'!H161="",'Total vaccine expenditure'!H161=""),"",'Government vaccine expenditure'!H161/'Total vaccine expenditure'!H161)</f>
        <v>0.24985977429270154</v>
      </c>
      <c r="H161" s="13">
        <f>IF(OR('Government vaccine expenditure'!I161="",'Total vaccine expenditure'!I161=""),"",'Government vaccine expenditure'!I161/'Total vaccine expenditure'!I161)</f>
        <v>0.62999867940309018</v>
      </c>
      <c r="I161" s="13">
        <f>IF(OR('Government vaccine expenditure'!J161="",'Total vaccine expenditure'!J161=""),"",'Government vaccine expenditure'!J161/'Total vaccine expenditure'!J161)</f>
        <v>0.44995895997466506</v>
      </c>
      <c r="J161" s="13">
        <f>IF(OR('Government vaccine expenditure'!K161="",'Total vaccine expenditure'!K161=""),"",'Government vaccine expenditure'!K161/'Total vaccine expenditure'!K161)</f>
        <v>0.4676802725380102</v>
      </c>
      <c r="K161" s="13">
        <f>IF(OR('Government vaccine expenditure'!L161="",'Total vaccine expenditure'!L161=""),"",'Government vaccine expenditure'!L161/'Total vaccine expenditure'!L161)</f>
        <v>0.46206060673143706</v>
      </c>
      <c r="L161" s="13">
        <f>IF(OR('Government vaccine expenditure'!M161="",'Total vaccine expenditure'!M161=""),"",'Government vaccine expenditure'!M161/'Total vaccine expenditure'!M161)</f>
        <v>0.54329154205400942</v>
      </c>
      <c r="M161" s="13">
        <f>IF(OR('Government vaccine expenditure'!N161="",'Total vaccine expenditure'!N161=""),"",'Government vaccine expenditure'!N161/'Total vaccine expenditure'!N161)</f>
        <v>0.64173530792539801</v>
      </c>
      <c r="N161" s="13">
        <f>IF(OR('Government vaccine expenditure'!O161="",'Total vaccine expenditure'!O161=""),"",'Government vaccine expenditure'!O161/'Total vaccine expenditure'!O161)</f>
        <v>0.26254256193948222</v>
      </c>
      <c r="O161" s="13">
        <f>IF(OR('Government vaccine expenditure'!P161="",'Total vaccine expenditure'!P161=""),"",'Government vaccine expenditure'!P161/'Total vaccine expenditure'!P161)</f>
        <v>0.34226291981173668</v>
      </c>
      <c r="P161" s="13">
        <f>IF(OR('Government vaccine expenditure'!Q161="",'Total vaccine expenditure'!Q161=""),"",'Government vaccine expenditure'!Q161/'Total vaccine expenditure'!Q161)</f>
        <v>0.60388444374026251</v>
      </c>
      <c r="Q161" s="13">
        <f>IF(OR('Government vaccine expenditure'!R161="",'Total vaccine expenditure'!R161=""),"",'Government vaccine expenditure'!R161/'Total vaccine expenditure'!R161)</f>
        <v>0.56126471937321143</v>
      </c>
      <c r="R161" s="13">
        <f>IF(OR('Government vaccine expenditure'!S161="",'Total vaccine expenditure'!S161=""),"",'Government vaccine expenditure'!S161/'Total vaccine expenditure'!S161)</f>
        <v>0.73773107211773237</v>
      </c>
      <c r="S161" s="13" t="str">
        <f>IF(OR('Government vaccine expenditure'!T161="",'Total vaccine expenditure'!T161=""),"",'Government vaccine expenditure'!T161/'Total vaccine expenditure'!T161)</f>
        <v/>
      </c>
      <c r="T161" s="13">
        <f>IF(OR('Government vaccine expenditure'!U161="",'Total vaccine expenditure'!U161=""),"",'Government vaccine expenditure'!U161/'Total vaccine expenditure'!U161)</f>
        <v>0.71183706218442444</v>
      </c>
      <c r="U161" s="13" t="str">
        <f>IF(OR('Government vaccine expenditure'!V161="",'Total vaccine expenditure'!V161=""),"",'Government vaccine expenditure'!V161/'Total vaccine expenditure'!V161)</f>
        <v/>
      </c>
      <c r="V161" s="13">
        <f>IF(OR('Government vaccine expenditure'!W161="",'Total vaccine expenditure'!W161=""),"",'Government vaccine expenditure'!W161/'Total vaccine expenditure'!W161)</f>
        <v>1</v>
      </c>
      <c r="W161" s="13">
        <f>IF(OR('Government vaccine expenditure'!X161="",'Total vaccine expenditure'!X161=""),"",'Government vaccine expenditure'!X161/'Total vaccine expenditure'!X161)</f>
        <v>1</v>
      </c>
      <c r="X161" s="12"/>
      <c r="Y161" s="6"/>
    </row>
    <row r="162" spans="1:25" x14ac:dyDescent="0.3">
      <c r="A162" s="2" t="s">
        <v>147</v>
      </c>
      <c r="B162" s="10" t="s">
        <v>339</v>
      </c>
      <c r="C162" s="10" t="s">
        <v>416</v>
      </c>
      <c r="D162" s="10" t="s">
        <v>373</v>
      </c>
      <c r="E162" s="13" t="str">
        <f>IF(OR('Government vaccine expenditure'!F162="",'Total vaccine expenditure'!F162=""),"",'Government vaccine expenditure'!F162/'Total vaccine expenditure'!F162)</f>
        <v/>
      </c>
      <c r="F162" s="13" t="str">
        <f>IF(OR('Government vaccine expenditure'!G162="",'Total vaccine expenditure'!G162=""),"",'Government vaccine expenditure'!G162/'Total vaccine expenditure'!G162)</f>
        <v/>
      </c>
      <c r="G162" s="13" t="str">
        <f>IF(OR('Government vaccine expenditure'!H162="",'Total vaccine expenditure'!H162=""),"",'Government vaccine expenditure'!H162/'Total vaccine expenditure'!H162)</f>
        <v/>
      </c>
      <c r="H162" s="13" t="str">
        <f>IF(OR('Government vaccine expenditure'!I162="",'Total vaccine expenditure'!I162=""),"",'Government vaccine expenditure'!I162/'Total vaccine expenditure'!I162)</f>
        <v/>
      </c>
      <c r="I162" s="13" t="str">
        <f>IF(OR('Government vaccine expenditure'!J162="",'Total vaccine expenditure'!J162=""),"",'Government vaccine expenditure'!J162/'Total vaccine expenditure'!J162)</f>
        <v/>
      </c>
      <c r="J162" s="13">
        <f>IF(OR('Government vaccine expenditure'!K162="",'Total vaccine expenditure'!K162=""),"",'Government vaccine expenditure'!K162/'Total vaccine expenditure'!K162)</f>
        <v>0</v>
      </c>
      <c r="K162" s="13">
        <f>IF(OR('Government vaccine expenditure'!L162="",'Total vaccine expenditure'!L162=""),"",'Government vaccine expenditure'!L162/'Total vaccine expenditure'!L162)</f>
        <v>0</v>
      </c>
      <c r="L162" s="13" t="str">
        <f>IF(OR('Government vaccine expenditure'!M162="",'Total vaccine expenditure'!M162=""),"",'Government vaccine expenditure'!M162/'Total vaccine expenditure'!M162)</f>
        <v/>
      </c>
      <c r="M162" s="13">
        <f>IF(OR('Government vaccine expenditure'!N162="",'Total vaccine expenditure'!N162=""),"",'Government vaccine expenditure'!N162/'Total vaccine expenditure'!N162)</f>
        <v>0</v>
      </c>
      <c r="N162" s="13" t="str">
        <f>IF(OR('Government vaccine expenditure'!O162="",'Total vaccine expenditure'!O162=""),"",'Government vaccine expenditure'!O162/'Total vaccine expenditure'!O162)</f>
        <v/>
      </c>
      <c r="O162" s="13" t="str">
        <f>IF(OR('Government vaccine expenditure'!P162="",'Total vaccine expenditure'!P162=""),"",'Government vaccine expenditure'!P162/'Total vaccine expenditure'!P162)</f>
        <v/>
      </c>
      <c r="P162" s="13" t="str">
        <f>IF(OR('Government vaccine expenditure'!Q162="",'Total vaccine expenditure'!Q162=""),"",'Government vaccine expenditure'!Q162/'Total vaccine expenditure'!Q162)</f>
        <v/>
      </c>
      <c r="Q162" s="13">
        <f>IF(OR('Government vaccine expenditure'!R162="",'Total vaccine expenditure'!R162=""),"",'Government vaccine expenditure'!R162/'Total vaccine expenditure'!R162)</f>
        <v>0</v>
      </c>
      <c r="R162" s="13">
        <f>IF(OR('Government vaccine expenditure'!S162="",'Total vaccine expenditure'!S162=""),"",'Government vaccine expenditure'!S162/'Total vaccine expenditure'!S162)</f>
        <v>0</v>
      </c>
      <c r="S162" s="13">
        <f>IF(OR('Government vaccine expenditure'!T162="",'Total vaccine expenditure'!T162=""),"",'Government vaccine expenditure'!T162/'Total vaccine expenditure'!T162)</f>
        <v>0</v>
      </c>
      <c r="T162" s="13" t="str">
        <f>IF(OR('Government vaccine expenditure'!U162="",'Total vaccine expenditure'!U162=""),"",'Government vaccine expenditure'!U162/'Total vaccine expenditure'!U162)</f>
        <v/>
      </c>
      <c r="U162" s="13" t="str">
        <f>IF(OR('Government vaccine expenditure'!V162="",'Total vaccine expenditure'!V162=""),"",'Government vaccine expenditure'!V162/'Total vaccine expenditure'!V162)</f>
        <v/>
      </c>
      <c r="V162" s="13" t="str">
        <f>IF(OR('Government vaccine expenditure'!W162="",'Total vaccine expenditure'!W162=""),"",'Government vaccine expenditure'!W162/'Total vaccine expenditure'!W162)</f>
        <v/>
      </c>
      <c r="W162" s="13" t="str">
        <f>IF(OR('Government vaccine expenditure'!X162="",'Total vaccine expenditure'!X162=""),"",'Government vaccine expenditure'!X162/'Total vaccine expenditure'!X162)</f>
        <v/>
      </c>
      <c r="X162" s="12"/>
      <c r="Y162" s="9"/>
    </row>
    <row r="163" spans="1:25" x14ac:dyDescent="0.3">
      <c r="A163" s="2" t="s">
        <v>148</v>
      </c>
      <c r="B163" s="10" t="s">
        <v>340</v>
      </c>
      <c r="C163" s="10" t="s">
        <v>418</v>
      </c>
      <c r="D163" s="10" t="s">
        <v>374</v>
      </c>
      <c r="E163" s="13" t="str">
        <f>IF(OR('Government vaccine expenditure'!F163="",'Total vaccine expenditure'!F163=""),"",'Government vaccine expenditure'!F163/'Total vaccine expenditure'!F163)</f>
        <v/>
      </c>
      <c r="F163" s="13" t="str">
        <f>IF(OR('Government vaccine expenditure'!G163="",'Total vaccine expenditure'!G163=""),"",'Government vaccine expenditure'!G163/'Total vaccine expenditure'!G163)</f>
        <v/>
      </c>
      <c r="G163" s="13" t="str">
        <f>IF(OR('Government vaccine expenditure'!H163="",'Total vaccine expenditure'!H163=""),"",'Government vaccine expenditure'!H163/'Total vaccine expenditure'!H163)</f>
        <v/>
      </c>
      <c r="H163" s="13">
        <f>IF(OR('Government vaccine expenditure'!I163="",'Total vaccine expenditure'!I163=""),"",'Government vaccine expenditure'!I163/'Total vaccine expenditure'!I163)</f>
        <v>0.99999999811214413</v>
      </c>
      <c r="I163" s="13">
        <f>IF(OR('Government vaccine expenditure'!J163="",'Total vaccine expenditure'!J163=""),"",'Government vaccine expenditure'!J163/'Total vaccine expenditure'!J163)</f>
        <v>1</v>
      </c>
      <c r="J163" s="13">
        <f>IF(OR('Government vaccine expenditure'!K163="",'Total vaccine expenditure'!K163=""),"",'Government vaccine expenditure'!K163/'Total vaccine expenditure'!K163)</f>
        <v>1</v>
      </c>
      <c r="K163" s="13">
        <f>IF(OR('Government vaccine expenditure'!L163="",'Total vaccine expenditure'!L163=""),"",'Government vaccine expenditure'!L163/'Total vaccine expenditure'!L163)</f>
        <v>1</v>
      </c>
      <c r="L163" s="13">
        <f>IF(OR('Government vaccine expenditure'!M163="",'Total vaccine expenditure'!M163=""),"",'Government vaccine expenditure'!M163/'Total vaccine expenditure'!M163)</f>
        <v>1</v>
      </c>
      <c r="M163" s="13">
        <f>IF(OR('Government vaccine expenditure'!N163="",'Total vaccine expenditure'!N163=""),"",'Government vaccine expenditure'!N163/'Total vaccine expenditure'!N163)</f>
        <v>1</v>
      </c>
      <c r="N163" s="13">
        <f>IF(OR('Government vaccine expenditure'!O163="",'Total vaccine expenditure'!O163=""),"",'Government vaccine expenditure'!O163/'Total vaccine expenditure'!O163)</f>
        <v>1</v>
      </c>
      <c r="O163" s="13">
        <f>IF(OR('Government vaccine expenditure'!P163="",'Total vaccine expenditure'!P163=""),"",'Government vaccine expenditure'!P163/'Total vaccine expenditure'!P163)</f>
        <v>1</v>
      </c>
      <c r="P163" s="13">
        <f>IF(OR('Government vaccine expenditure'!Q163="",'Total vaccine expenditure'!Q163=""),"",'Government vaccine expenditure'!Q163/'Total vaccine expenditure'!Q163)</f>
        <v>1</v>
      </c>
      <c r="Q163" s="13">
        <f>IF(OR('Government vaccine expenditure'!R163="",'Total vaccine expenditure'!R163=""),"",'Government vaccine expenditure'!R163/'Total vaccine expenditure'!R163)</f>
        <v>1</v>
      </c>
      <c r="R163" s="13">
        <f>IF(OR('Government vaccine expenditure'!S163="",'Total vaccine expenditure'!S163=""),"",'Government vaccine expenditure'!S163/'Total vaccine expenditure'!S163)</f>
        <v>1</v>
      </c>
      <c r="S163" s="13" t="str">
        <f>IF(OR('Government vaccine expenditure'!T163="",'Total vaccine expenditure'!T163=""),"",'Government vaccine expenditure'!T163/'Total vaccine expenditure'!T163)</f>
        <v/>
      </c>
      <c r="T163" s="13">
        <f>IF(OR('Government vaccine expenditure'!U163="",'Total vaccine expenditure'!U163=""),"",'Government vaccine expenditure'!U163/'Total vaccine expenditure'!U163)</f>
        <v>1</v>
      </c>
      <c r="U163" s="13">
        <f>IF(OR('Government vaccine expenditure'!V163="",'Total vaccine expenditure'!V163=""),"",'Government vaccine expenditure'!V163/'Total vaccine expenditure'!V163)</f>
        <v>1</v>
      </c>
      <c r="V163" s="13">
        <f>IF(OR('Government vaccine expenditure'!W163="",'Total vaccine expenditure'!W163=""),"",'Government vaccine expenditure'!W163/'Total vaccine expenditure'!W163)</f>
        <v>1</v>
      </c>
      <c r="W163" s="13">
        <f>IF(OR('Government vaccine expenditure'!X163="",'Total vaccine expenditure'!X163=""),"",'Government vaccine expenditure'!X163/'Total vaccine expenditure'!X163)</f>
        <v>1</v>
      </c>
      <c r="X163" s="12"/>
      <c r="Y163" s="6"/>
    </row>
    <row r="164" spans="1:25" x14ac:dyDescent="0.3">
      <c r="A164" s="2" t="s">
        <v>149</v>
      </c>
      <c r="B164" s="10" t="s">
        <v>341</v>
      </c>
      <c r="C164" s="10" t="s">
        <v>418</v>
      </c>
      <c r="D164" s="10" t="s">
        <v>373</v>
      </c>
      <c r="E164" s="13" t="str">
        <f>IF(OR('Government vaccine expenditure'!F164="",'Total vaccine expenditure'!F164=""),"",'Government vaccine expenditure'!F164/'Total vaccine expenditure'!F164)</f>
        <v/>
      </c>
      <c r="F164" s="13" t="str">
        <f>IF(OR('Government vaccine expenditure'!G164="",'Total vaccine expenditure'!G164=""),"",'Government vaccine expenditure'!G164/'Total vaccine expenditure'!G164)</f>
        <v/>
      </c>
      <c r="G164" s="13" t="str">
        <f>IF(OR('Government vaccine expenditure'!H164="",'Total vaccine expenditure'!H164=""),"",'Government vaccine expenditure'!H164/'Total vaccine expenditure'!H164)</f>
        <v/>
      </c>
      <c r="H164" s="13" t="str">
        <f>IF(OR('Government vaccine expenditure'!I164="",'Total vaccine expenditure'!I164=""),"",'Government vaccine expenditure'!I164/'Total vaccine expenditure'!I164)</f>
        <v/>
      </c>
      <c r="I164" s="13" t="str">
        <f>IF(OR('Government vaccine expenditure'!J164="",'Total vaccine expenditure'!J164=""),"",'Government vaccine expenditure'!J164/'Total vaccine expenditure'!J164)</f>
        <v/>
      </c>
      <c r="J164" s="13" t="str">
        <f>IF(OR('Government vaccine expenditure'!K164="",'Total vaccine expenditure'!K164=""),"",'Government vaccine expenditure'!K164/'Total vaccine expenditure'!K164)</f>
        <v/>
      </c>
      <c r="K164" s="13" t="str">
        <f>IF(OR('Government vaccine expenditure'!L164="",'Total vaccine expenditure'!L164=""),"",'Government vaccine expenditure'!L164/'Total vaccine expenditure'!L164)</f>
        <v/>
      </c>
      <c r="L164" s="13" t="str">
        <f>IF(OR('Government vaccine expenditure'!M164="",'Total vaccine expenditure'!M164=""),"",'Government vaccine expenditure'!M164/'Total vaccine expenditure'!M164)</f>
        <v/>
      </c>
      <c r="M164" s="13">
        <f>IF(OR('Government vaccine expenditure'!N164="",'Total vaccine expenditure'!N164=""),"",'Government vaccine expenditure'!N164/'Total vaccine expenditure'!N164)</f>
        <v>0.45533037225405715</v>
      </c>
      <c r="N164" s="13">
        <f>IF(OR('Government vaccine expenditure'!O164="",'Total vaccine expenditure'!O164=""),"",'Government vaccine expenditure'!O164/'Total vaccine expenditure'!O164)</f>
        <v>7.4191901805534116E-2</v>
      </c>
      <c r="O164" s="13">
        <f>IF(OR('Government vaccine expenditure'!P164="",'Total vaccine expenditure'!P164=""),"",'Government vaccine expenditure'!P164/'Total vaccine expenditure'!P164)</f>
        <v>7.7538461538461542E-2</v>
      </c>
      <c r="P164" s="13">
        <f>IF(OR('Government vaccine expenditure'!Q164="",'Total vaccine expenditure'!Q164=""),"",'Government vaccine expenditure'!Q164/'Total vaccine expenditure'!Q164)</f>
        <v>0.12829663084017739</v>
      </c>
      <c r="Q164" s="13">
        <f>IF(OR('Government vaccine expenditure'!R164="",'Total vaccine expenditure'!R164=""),"",'Government vaccine expenditure'!R164/'Total vaccine expenditure'!R164)</f>
        <v>0.1144060703516714</v>
      </c>
      <c r="R164" s="13">
        <f>IF(OR('Government vaccine expenditure'!S164="",'Total vaccine expenditure'!S164=""),"",'Government vaccine expenditure'!S164/'Total vaccine expenditure'!S164)</f>
        <v>9.7052704530940698E-2</v>
      </c>
      <c r="S164" s="13">
        <f>IF(OR('Government vaccine expenditure'!T164="",'Total vaccine expenditure'!T164=""),"",'Government vaccine expenditure'!T164/'Total vaccine expenditure'!T164)</f>
        <v>8.3762665332651476E-2</v>
      </c>
      <c r="T164" s="13">
        <f>IF(OR('Government vaccine expenditure'!U164="",'Total vaccine expenditure'!U164=""),"",'Government vaccine expenditure'!U164/'Total vaccine expenditure'!U164)</f>
        <v>7.6918049908063446E-2</v>
      </c>
      <c r="U164" s="13" t="str">
        <f>IF(OR('Government vaccine expenditure'!V164="",'Total vaccine expenditure'!V164=""),"",'Government vaccine expenditure'!V164/'Total vaccine expenditure'!V164)</f>
        <v/>
      </c>
      <c r="V164" s="13" t="str">
        <f>IF(OR('Government vaccine expenditure'!W164="",'Total vaccine expenditure'!W164=""),"",'Government vaccine expenditure'!W164/'Total vaccine expenditure'!W164)</f>
        <v/>
      </c>
      <c r="W164" s="13" t="str">
        <f>IF(OR('Government vaccine expenditure'!X164="",'Total vaccine expenditure'!X164=""),"",'Government vaccine expenditure'!X164/'Total vaccine expenditure'!X164)</f>
        <v/>
      </c>
      <c r="X164" s="12"/>
      <c r="Y164" s="9"/>
    </row>
    <row r="165" spans="1:25" x14ac:dyDescent="0.3">
      <c r="A165" s="2" t="s">
        <v>150</v>
      </c>
      <c r="B165" s="10" t="s">
        <v>342</v>
      </c>
      <c r="C165" s="10" t="s">
        <v>417</v>
      </c>
      <c r="D165" s="10" t="s">
        <v>374</v>
      </c>
      <c r="E165" s="13" t="str">
        <f>IF(OR('Government vaccine expenditure'!F165="",'Total vaccine expenditure'!F165=""),"",'Government vaccine expenditure'!F165/'Total vaccine expenditure'!F165)</f>
        <v/>
      </c>
      <c r="F165" s="13" t="str">
        <f>IF(OR('Government vaccine expenditure'!G165="",'Total vaccine expenditure'!G165=""),"",'Government vaccine expenditure'!G165/'Total vaccine expenditure'!G165)</f>
        <v/>
      </c>
      <c r="G165" s="13" t="str">
        <f>IF(OR('Government vaccine expenditure'!H165="",'Total vaccine expenditure'!H165=""),"",'Government vaccine expenditure'!H165/'Total vaccine expenditure'!H165)</f>
        <v/>
      </c>
      <c r="H165" s="13" t="str">
        <f>IF(OR('Government vaccine expenditure'!I165="",'Total vaccine expenditure'!I165=""),"",'Government vaccine expenditure'!I165/'Total vaccine expenditure'!I165)</f>
        <v/>
      </c>
      <c r="I165" s="13" t="str">
        <f>IF(OR('Government vaccine expenditure'!J165="",'Total vaccine expenditure'!J165=""),"",'Government vaccine expenditure'!J165/'Total vaccine expenditure'!J165)</f>
        <v/>
      </c>
      <c r="J165" s="13" t="str">
        <f>IF(OR('Government vaccine expenditure'!K165="",'Total vaccine expenditure'!K165=""),"",'Government vaccine expenditure'!K165/'Total vaccine expenditure'!K165)</f>
        <v/>
      </c>
      <c r="K165" s="13" t="str">
        <f>IF(OR('Government vaccine expenditure'!L165="",'Total vaccine expenditure'!L165=""),"",'Government vaccine expenditure'!L165/'Total vaccine expenditure'!L165)</f>
        <v/>
      </c>
      <c r="L165" s="13" t="str">
        <f>IF(OR('Government vaccine expenditure'!M165="",'Total vaccine expenditure'!M165=""),"",'Government vaccine expenditure'!M165/'Total vaccine expenditure'!M165)</f>
        <v/>
      </c>
      <c r="M165" s="13" t="str">
        <f>IF(OR('Government vaccine expenditure'!N165="",'Total vaccine expenditure'!N165=""),"",'Government vaccine expenditure'!N165/'Total vaccine expenditure'!N165)</f>
        <v/>
      </c>
      <c r="N165" s="13" t="str">
        <f>IF(OR('Government vaccine expenditure'!O165="",'Total vaccine expenditure'!O165=""),"",'Government vaccine expenditure'!O165/'Total vaccine expenditure'!O165)</f>
        <v/>
      </c>
      <c r="O165" s="13" t="str">
        <f>IF(OR('Government vaccine expenditure'!P165="",'Total vaccine expenditure'!P165=""),"",'Government vaccine expenditure'!P165/'Total vaccine expenditure'!P165)</f>
        <v/>
      </c>
      <c r="P165" s="13" t="str">
        <f>IF(OR('Government vaccine expenditure'!Q165="",'Total vaccine expenditure'!Q165=""),"",'Government vaccine expenditure'!Q165/'Total vaccine expenditure'!Q165)</f>
        <v/>
      </c>
      <c r="Q165" s="13">
        <f>IF(OR('Government vaccine expenditure'!R165="",'Total vaccine expenditure'!R165=""),"",'Government vaccine expenditure'!R165/'Total vaccine expenditure'!R165)</f>
        <v>1</v>
      </c>
      <c r="R165" s="13">
        <f>IF(OR('Government vaccine expenditure'!S165="",'Total vaccine expenditure'!S165=""),"",'Government vaccine expenditure'!S165/'Total vaccine expenditure'!S165)</f>
        <v>0.95799999981159378</v>
      </c>
      <c r="S165" s="13">
        <f>IF(OR('Government vaccine expenditure'!T165="",'Total vaccine expenditure'!T165=""),"",'Government vaccine expenditure'!T165/'Total vaccine expenditure'!T165)</f>
        <v>1</v>
      </c>
      <c r="T165" s="13">
        <f>IF(OR('Government vaccine expenditure'!U165="",'Total vaccine expenditure'!U165=""),"",'Government vaccine expenditure'!U165/'Total vaccine expenditure'!U165)</f>
        <v>1</v>
      </c>
      <c r="U165" s="13">
        <f>IF(OR('Government vaccine expenditure'!V165="",'Total vaccine expenditure'!V165=""),"",'Government vaccine expenditure'!V165/'Total vaccine expenditure'!V165)</f>
        <v>1</v>
      </c>
      <c r="V165" s="13">
        <f>IF(OR('Government vaccine expenditure'!W165="",'Total vaccine expenditure'!W165=""),"",'Government vaccine expenditure'!W165/'Total vaccine expenditure'!W165)</f>
        <v>1.0000000000646994</v>
      </c>
      <c r="W165" s="13">
        <f>IF(OR('Government vaccine expenditure'!X165="",'Total vaccine expenditure'!X165=""),"",'Government vaccine expenditure'!X165/'Total vaccine expenditure'!X165)</f>
        <v>1</v>
      </c>
      <c r="X165" s="12"/>
      <c r="Y165" s="9"/>
    </row>
    <row r="166" spans="1:25" x14ac:dyDescent="0.3">
      <c r="A166" s="2" t="s">
        <v>151</v>
      </c>
      <c r="B166" s="10" t="s">
        <v>343</v>
      </c>
      <c r="C166" s="10" t="s">
        <v>421</v>
      </c>
      <c r="D166" s="10" t="s">
        <v>381</v>
      </c>
      <c r="E166" s="13">
        <f>IF(OR('Government vaccine expenditure'!F166="",'Total vaccine expenditure'!F166=""),"",'Government vaccine expenditure'!F166/'Total vaccine expenditure'!F166)</f>
        <v>0.67999999989483084</v>
      </c>
      <c r="F166" s="13">
        <f>IF(OR('Government vaccine expenditure'!G166="",'Total vaccine expenditure'!G166=""),"",'Government vaccine expenditure'!G166/'Total vaccine expenditure'!G166)</f>
        <v>0.31299999998065448</v>
      </c>
      <c r="G166" s="13">
        <f>IF(OR('Government vaccine expenditure'!H166="",'Total vaccine expenditure'!H166=""),"",'Government vaccine expenditure'!H166/'Total vaccine expenditure'!H166)</f>
        <v>0.90000000008999992</v>
      </c>
      <c r="H166" s="13">
        <f>IF(OR('Government vaccine expenditure'!I166="",'Total vaccine expenditure'!I166=""),"",'Government vaccine expenditure'!I166/'Total vaccine expenditure'!I166)</f>
        <v>1</v>
      </c>
      <c r="I166" s="13">
        <f>IF(OR('Government vaccine expenditure'!J166="",'Total vaccine expenditure'!J166=""),"",'Government vaccine expenditure'!J166/'Total vaccine expenditure'!J166)</f>
        <v>0.56894409937888202</v>
      </c>
      <c r="J166" s="13">
        <f>IF(OR('Government vaccine expenditure'!K166="",'Total vaccine expenditure'!K166=""),"",'Government vaccine expenditure'!K166/'Total vaccine expenditure'!K166)</f>
        <v>0.38757889637682191</v>
      </c>
      <c r="K166" s="13">
        <f>IF(OR('Government vaccine expenditure'!L166="",'Total vaccine expenditure'!L166=""),"",'Government vaccine expenditure'!L166/'Total vaccine expenditure'!L166)</f>
        <v>0.32339010179074751</v>
      </c>
      <c r="L166" s="13">
        <f>IF(OR('Government vaccine expenditure'!M166="",'Total vaccine expenditure'!M166=""),"",'Government vaccine expenditure'!M166/'Total vaccine expenditure'!M166)</f>
        <v>0.41096386721185163</v>
      </c>
      <c r="M166" s="13">
        <f>IF(OR('Government vaccine expenditure'!N166="",'Total vaccine expenditure'!N166=""),"",'Government vaccine expenditure'!N166/'Total vaccine expenditure'!N166)</f>
        <v>0.93800712705058542</v>
      </c>
      <c r="N166" s="13">
        <f>IF(OR('Government vaccine expenditure'!O166="",'Total vaccine expenditure'!O166=""),"",'Government vaccine expenditure'!O166/'Total vaccine expenditure'!O166)</f>
        <v>0.67723435828356593</v>
      </c>
      <c r="O166" s="13">
        <f>IF(OR('Government vaccine expenditure'!P166="",'Total vaccine expenditure'!P166=""),"",'Government vaccine expenditure'!P166/'Total vaccine expenditure'!P166)</f>
        <v>0.81499997405095703</v>
      </c>
      <c r="P166" s="13">
        <f>IF(OR('Government vaccine expenditure'!Q166="",'Total vaccine expenditure'!Q166=""),"",'Government vaccine expenditure'!Q166/'Total vaccine expenditure'!Q166)</f>
        <v>0.94338088710766166</v>
      </c>
      <c r="Q166" s="13">
        <f>IF(OR('Government vaccine expenditure'!R166="",'Total vaccine expenditure'!R166=""),"",'Government vaccine expenditure'!R166/'Total vaccine expenditure'!R166)</f>
        <v>0.94544766947149472</v>
      </c>
      <c r="R166" s="13">
        <f>IF(OR('Government vaccine expenditure'!S166="",'Total vaccine expenditure'!S166=""),"",'Government vaccine expenditure'!S166/'Total vaccine expenditure'!S166)</f>
        <v>0.94544766947149472</v>
      </c>
      <c r="S166" s="13">
        <f>IF(OR('Government vaccine expenditure'!T166="",'Total vaccine expenditure'!T166=""),"",'Government vaccine expenditure'!T166/'Total vaccine expenditure'!T166)</f>
        <v>0.9454232917920069</v>
      </c>
      <c r="T166" s="13">
        <f>IF(OR('Government vaccine expenditure'!U166="",'Total vaccine expenditure'!U166=""),"",'Government vaccine expenditure'!U166/'Total vaccine expenditure'!U166)</f>
        <v>0.91508471775330269</v>
      </c>
      <c r="U166" s="13">
        <f>IF(OR('Government vaccine expenditure'!V166="",'Total vaccine expenditure'!V166=""),"",'Government vaccine expenditure'!V166/'Total vaccine expenditure'!V166)</f>
        <v>0.96432172545751127</v>
      </c>
      <c r="V166" s="13">
        <f>IF(OR('Government vaccine expenditure'!W166="",'Total vaccine expenditure'!W166=""),"",'Government vaccine expenditure'!W166/'Total vaccine expenditure'!W166)</f>
        <v>0.47419151121830888</v>
      </c>
      <c r="W166" s="13">
        <f>IF(OR('Government vaccine expenditure'!X166="",'Total vaccine expenditure'!X166=""),"",'Government vaccine expenditure'!X166/'Total vaccine expenditure'!X166)</f>
        <v>4.1935378531352069E-2</v>
      </c>
      <c r="X166" s="12"/>
      <c r="Y166" s="6"/>
    </row>
    <row r="167" spans="1:25" x14ac:dyDescent="0.3">
      <c r="A167" s="2" t="s">
        <v>412</v>
      </c>
      <c r="B167" s="10" t="s">
        <v>344</v>
      </c>
      <c r="C167" s="10" t="s">
        <v>416</v>
      </c>
      <c r="D167" s="10" t="s">
        <v>373</v>
      </c>
      <c r="E167" s="13" t="str">
        <f>IF(OR('Government vaccine expenditure'!F167="",'Total vaccine expenditure'!F167=""),"",'Government vaccine expenditure'!F167/'Total vaccine expenditure'!F167)</f>
        <v/>
      </c>
      <c r="F167" s="13" t="str">
        <f>IF(OR('Government vaccine expenditure'!G167="",'Total vaccine expenditure'!G167=""),"",'Government vaccine expenditure'!G167/'Total vaccine expenditure'!G167)</f>
        <v/>
      </c>
      <c r="G167" s="13" t="str">
        <f>IF(OR('Government vaccine expenditure'!H167="",'Total vaccine expenditure'!H167=""),"",'Government vaccine expenditure'!H167/'Total vaccine expenditure'!H167)</f>
        <v/>
      </c>
      <c r="H167" s="13">
        <f>IF(OR('Government vaccine expenditure'!I167="",'Total vaccine expenditure'!I167=""),"",'Government vaccine expenditure'!I167/'Total vaccine expenditure'!I167)</f>
        <v>2.950000062353219E-2</v>
      </c>
      <c r="I167" s="13">
        <f>IF(OR('Government vaccine expenditure'!J167="",'Total vaccine expenditure'!J167=""),"",'Government vaccine expenditure'!J167/'Total vaccine expenditure'!J167)</f>
        <v>5.506592206140519E-2</v>
      </c>
      <c r="J167" s="13">
        <f>IF(OR('Government vaccine expenditure'!K167="",'Total vaccine expenditure'!K167=""),"",'Government vaccine expenditure'!K167/'Total vaccine expenditure'!K167)</f>
        <v>2.3912862985430723E-2</v>
      </c>
      <c r="K167" s="13">
        <f>IF(OR('Government vaccine expenditure'!L167="",'Total vaccine expenditure'!L167=""),"",'Government vaccine expenditure'!L167/'Total vaccine expenditure'!L167)</f>
        <v>6.3238912254720683E-2</v>
      </c>
      <c r="L167" s="13">
        <f>IF(OR('Government vaccine expenditure'!M167="",'Total vaccine expenditure'!M167=""),"",'Government vaccine expenditure'!M167/'Total vaccine expenditure'!M167)</f>
        <v>5.3241957538530789E-2</v>
      </c>
      <c r="M167" s="13">
        <f>IF(OR('Government vaccine expenditure'!N167="",'Total vaccine expenditure'!N167=""),"",'Government vaccine expenditure'!N167/'Total vaccine expenditure'!N167)</f>
        <v>6.8647282467017331E-2</v>
      </c>
      <c r="N167" s="13">
        <f>IF(OR('Government vaccine expenditure'!O167="",'Total vaccine expenditure'!O167=""),"",'Government vaccine expenditure'!O167/'Total vaccine expenditure'!O167)</f>
        <v>9.3558943456388918E-2</v>
      </c>
      <c r="O167" s="13">
        <f>IF(OR('Government vaccine expenditure'!P167="",'Total vaccine expenditure'!P167=""),"",'Government vaccine expenditure'!P167/'Total vaccine expenditure'!P167)</f>
        <v>0.10855002994895327</v>
      </c>
      <c r="P167" s="13">
        <f>IF(OR('Government vaccine expenditure'!Q167="",'Total vaccine expenditure'!Q167=""),"",'Government vaccine expenditure'!Q167/'Total vaccine expenditure'!Q167)</f>
        <v>0.10032511183860961</v>
      </c>
      <c r="Q167" s="13">
        <f>IF(OR('Government vaccine expenditure'!R167="",'Total vaccine expenditure'!R167=""),"",'Government vaccine expenditure'!R167/'Total vaccine expenditure'!R167)</f>
        <v>0.1351120831276334</v>
      </c>
      <c r="R167" s="13">
        <f>IF(OR('Government vaccine expenditure'!S167="",'Total vaccine expenditure'!S167=""),"",'Government vaccine expenditure'!S167/'Total vaccine expenditure'!S167)</f>
        <v>0.1357822438323649</v>
      </c>
      <c r="S167" s="13">
        <f>IF(OR('Government vaccine expenditure'!T167="",'Total vaccine expenditure'!T167=""),"",'Government vaccine expenditure'!T167/'Total vaccine expenditure'!T167)</f>
        <v>0</v>
      </c>
      <c r="T167" s="13" t="str">
        <f>IF(OR('Government vaccine expenditure'!U167="",'Total vaccine expenditure'!U167=""),"",'Government vaccine expenditure'!U167/'Total vaccine expenditure'!U167)</f>
        <v/>
      </c>
      <c r="U167" s="13" t="str">
        <f>IF(OR('Government vaccine expenditure'!V167="",'Total vaccine expenditure'!V167=""),"",'Government vaccine expenditure'!V167/'Total vaccine expenditure'!V167)</f>
        <v/>
      </c>
      <c r="V167" s="13" t="str">
        <f>IF(OR('Government vaccine expenditure'!W167="",'Total vaccine expenditure'!W167=""),"",'Government vaccine expenditure'!W167/'Total vaccine expenditure'!W167)</f>
        <v/>
      </c>
      <c r="W167" s="13" t="str">
        <f>IF(OR('Government vaccine expenditure'!X167="",'Total vaccine expenditure'!X167=""),"",'Government vaccine expenditure'!X167/'Total vaccine expenditure'!X167)</f>
        <v/>
      </c>
      <c r="X167" s="12"/>
      <c r="Y167" s="9"/>
    </row>
    <row r="168" spans="1:25" x14ac:dyDescent="0.3">
      <c r="A168" s="2" t="s">
        <v>152</v>
      </c>
      <c r="B168" s="10" t="s">
        <v>345</v>
      </c>
      <c r="C168" s="10" t="s">
        <v>419</v>
      </c>
      <c r="D168" s="10" t="s">
        <v>378</v>
      </c>
      <c r="E168" s="13">
        <f>IF(OR('Government vaccine expenditure'!F168="",'Total vaccine expenditure'!F168=""),"",'Government vaccine expenditure'!F168/'Total vaccine expenditure'!F168)</f>
        <v>1.0000015036180989</v>
      </c>
      <c r="F168" s="13">
        <f>IF(OR('Government vaccine expenditure'!G168="",'Total vaccine expenditure'!G168=""),"",'Government vaccine expenditure'!G168/'Total vaccine expenditure'!G168)</f>
        <v>0.999998999000001</v>
      </c>
      <c r="G168" s="13">
        <f>IF(OR('Government vaccine expenditure'!H168="",'Total vaccine expenditure'!H168=""),"",'Government vaccine expenditure'!H168/'Total vaccine expenditure'!H168)</f>
        <v>1.0000013439091799</v>
      </c>
      <c r="H168" s="13">
        <f>IF(OR('Government vaccine expenditure'!I168="",'Total vaccine expenditure'!I168=""),"",'Government vaccine expenditure'!I168/'Total vaccine expenditure'!I168)</f>
        <v>1</v>
      </c>
      <c r="I168" s="13">
        <f>IF(OR('Government vaccine expenditure'!J168="",'Total vaccine expenditure'!J168=""),"",'Government vaccine expenditure'!J168/'Total vaccine expenditure'!J168)</f>
        <v>1</v>
      </c>
      <c r="J168" s="13">
        <f>IF(OR('Government vaccine expenditure'!K168="",'Total vaccine expenditure'!K168=""),"",'Government vaccine expenditure'!K168/'Total vaccine expenditure'!K168)</f>
        <v>1</v>
      </c>
      <c r="K168" s="13">
        <f>IF(OR('Government vaccine expenditure'!L168="",'Total vaccine expenditure'!L168=""),"",'Government vaccine expenditure'!L168/'Total vaccine expenditure'!L168)</f>
        <v>1</v>
      </c>
      <c r="L168" s="13">
        <f>IF(OR('Government vaccine expenditure'!M168="",'Total vaccine expenditure'!M168=""),"",'Government vaccine expenditure'!M168/'Total vaccine expenditure'!M168)</f>
        <v>1</v>
      </c>
      <c r="M168" s="13">
        <f>IF(OR('Government vaccine expenditure'!N168="",'Total vaccine expenditure'!N168=""),"",'Government vaccine expenditure'!N168/'Total vaccine expenditure'!N168)</f>
        <v>1</v>
      </c>
      <c r="N168" s="13">
        <f>IF(OR('Government vaccine expenditure'!O168="",'Total vaccine expenditure'!O168=""),"",'Government vaccine expenditure'!O168/'Total vaccine expenditure'!O168)</f>
        <v>1</v>
      </c>
      <c r="O168" s="13">
        <f>IF(OR('Government vaccine expenditure'!P168="",'Total vaccine expenditure'!P168=""),"",'Government vaccine expenditure'!P168/'Total vaccine expenditure'!P168)</f>
        <v>1</v>
      </c>
      <c r="P168" s="13">
        <f>IF(OR('Government vaccine expenditure'!Q168="",'Total vaccine expenditure'!Q168=""),"",'Government vaccine expenditure'!Q168/'Total vaccine expenditure'!Q168)</f>
        <v>1</v>
      </c>
      <c r="Q168" s="13">
        <f>IF(OR('Government vaccine expenditure'!R168="",'Total vaccine expenditure'!R168=""),"",'Government vaccine expenditure'!R168/'Total vaccine expenditure'!R168)</f>
        <v>0.53804561002458906</v>
      </c>
      <c r="R168" s="13">
        <f>IF(OR('Government vaccine expenditure'!S168="",'Total vaccine expenditure'!S168=""),"",'Government vaccine expenditure'!S168/'Total vaccine expenditure'!S168)</f>
        <v>0.48552924417096383</v>
      </c>
      <c r="S168" s="13">
        <f>IF(OR('Government vaccine expenditure'!T168="",'Total vaccine expenditure'!T168=""),"",'Government vaccine expenditure'!T168/'Total vaccine expenditure'!T168)</f>
        <v>0.16926845437631083</v>
      </c>
      <c r="T168" s="13">
        <f>IF(OR('Government vaccine expenditure'!U168="",'Total vaccine expenditure'!U168=""),"",'Government vaccine expenditure'!U168/'Total vaccine expenditure'!U168)</f>
        <v>1</v>
      </c>
      <c r="U168" s="13">
        <f>IF(OR('Government vaccine expenditure'!V168="",'Total vaccine expenditure'!V168=""),"",'Government vaccine expenditure'!V168/'Total vaccine expenditure'!V168)</f>
        <v>1</v>
      </c>
      <c r="V168" s="13">
        <f>IF(OR('Government vaccine expenditure'!W168="",'Total vaccine expenditure'!W168=""),"",'Government vaccine expenditure'!W168/'Total vaccine expenditure'!W168)</f>
        <v>1</v>
      </c>
      <c r="W168" s="13">
        <f>IF(OR('Government vaccine expenditure'!X168="",'Total vaccine expenditure'!X168=""),"",'Government vaccine expenditure'!X168/'Total vaccine expenditure'!X168)</f>
        <v>1</v>
      </c>
      <c r="X168" s="12"/>
      <c r="Y168" s="6"/>
    </row>
    <row r="169" spans="1:25" x14ac:dyDescent="0.3">
      <c r="A169" s="2" t="s">
        <v>153</v>
      </c>
      <c r="B169" s="10" t="s">
        <v>346</v>
      </c>
      <c r="C169" s="10" t="s">
        <v>417</v>
      </c>
      <c r="D169" s="10" t="s">
        <v>374</v>
      </c>
      <c r="E169" s="13" t="str">
        <f>IF(OR('Government vaccine expenditure'!F169="",'Total vaccine expenditure'!F169=""),"",'Government vaccine expenditure'!F169/'Total vaccine expenditure'!F169)</f>
        <v/>
      </c>
      <c r="F169" s="13" t="str">
        <f>IF(OR('Government vaccine expenditure'!G169="",'Total vaccine expenditure'!G169=""),"",'Government vaccine expenditure'!G169/'Total vaccine expenditure'!G169)</f>
        <v/>
      </c>
      <c r="G169" s="13" t="str">
        <f>IF(OR('Government vaccine expenditure'!H169="",'Total vaccine expenditure'!H169=""),"",'Government vaccine expenditure'!H169/'Total vaccine expenditure'!H169)</f>
        <v/>
      </c>
      <c r="H169" s="13" t="str">
        <f>IF(OR('Government vaccine expenditure'!I169="",'Total vaccine expenditure'!I169=""),"",'Government vaccine expenditure'!I169/'Total vaccine expenditure'!I169)</f>
        <v/>
      </c>
      <c r="I169" s="13" t="str">
        <f>IF(OR('Government vaccine expenditure'!J169="",'Total vaccine expenditure'!J169=""),"",'Government vaccine expenditure'!J169/'Total vaccine expenditure'!J169)</f>
        <v/>
      </c>
      <c r="J169" s="13" t="str">
        <f>IF(OR('Government vaccine expenditure'!K169="",'Total vaccine expenditure'!K169=""),"",'Government vaccine expenditure'!K169/'Total vaccine expenditure'!K169)</f>
        <v/>
      </c>
      <c r="K169" s="13" t="str">
        <f>IF(OR('Government vaccine expenditure'!L169="",'Total vaccine expenditure'!L169=""),"",'Government vaccine expenditure'!L169/'Total vaccine expenditure'!L169)</f>
        <v/>
      </c>
      <c r="L169" s="13" t="str">
        <f>IF(OR('Government vaccine expenditure'!M169="",'Total vaccine expenditure'!M169=""),"",'Government vaccine expenditure'!M169/'Total vaccine expenditure'!M169)</f>
        <v/>
      </c>
      <c r="M169" s="13" t="str">
        <f>IF(OR('Government vaccine expenditure'!N169="",'Total vaccine expenditure'!N169=""),"",'Government vaccine expenditure'!N169/'Total vaccine expenditure'!N169)</f>
        <v/>
      </c>
      <c r="N169" s="13" t="str">
        <f>IF(OR('Government vaccine expenditure'!O169="",'Total vaccine expenditure'!O169=""),"",'Government vaccine expenditure'!O169/'Total vaccine expenditure'!O169)</f>
        <v/>
      </c>
      <c r="O169" s="13" t="str">
        <f>IF(OR('Government vaccine expenditure'!P169="",'Total vaccine expenditure'!P169=""),"",'Government vaccine expenditure'!P169/'Total vaccine expenditure'!P169)</f>
        <v/>
      </c>
      <c r="P169" s="13" t="str">
        <f>IF(OR('Government vaccine expenditure'!Q169="",'Total vaccine expenditure'!Q169=""),"",'Government vaccine expenditure'!Q169/'Total vaccine expenditure'!Q169)</f>
        <v/>
      </c>
      <c r="Q169" s="13" t="str">
        <f>IF(OR('Government vaccine expenditure'!R169="",'Total vaccine expenditure'!R169=""),"",'Government vaccine expenditure'!R169/'Total vaccine expenditure'!R169)</f>
        <v/>
      </c>
      <c r="R169" s="13" t="str">
        <f>IF(OR('Government vaccine expenditure'!S169="",'Total vaccine expenditure'!S169=""),"",'Government vaccine expenditure'!S169/'Total vaccine expenditure'!S169)</f>
        <v/>
      </c>
      <c r="S169" s="13" t="str">
        <f>IF(OR('Government vaccine expenditure'!T169="",'Total vaccine expenditure'!T169=""),"",'Government vaccine expenditure'!T169/'Total vaccine expenditure'!T169)</f>
        <v/>
      </c>
      <c r="T169" s="13" t="str">
        <f>IF(OR('Government vaccine expenditure'!U169="",'Total vaccine expenditure'!U169=""),"",'Government vaccine expenditure'!U169/'Total vaccine expenditure'!U169)</f>
        <v/>
      </c>
      <c r="U169" s="13" t="str">
        <f>IF(OR('Government vaccine expenditure'!V169="",'Total vaccine expenditure'!V169=""),"",'Government vaccine expenditure'!V169/'Total vaccine expenditure'!V169)</f>
        <v/>
      </c>
      <c r="V169" s="13" t="str">
        <f>IF(OR('Government vaccine expenditure'!W169="",'Total vaccine expenditure'!W169=""),"",'Government vaccine expenditure'!W169/'Total vaccine expenditure'!W169)</f>
        <v/>
      </c>
      <c r="W169" s="13" t="str">
        <f>IF(OR('Government vaccine expenditure'!X169="",'Total vaccine expenditure'!X169=""),"",'Government vaccine expenditure'!X169/'Total vaccine expenditure'!X169)</f>
        <v/>
      </c>
      <c r="X169" s="12"/>
      <c r="Y169" s="9"/>
    </row>
    <row r="170" spans="1:25" x14ac:dyDescent="0.3">
      <c r="A170" s="2" t="s">
        <v>154</v>
      </c>
      <c r="B170" s="10" t="s">
        <v>347</v>
      </c>
      <c r="C170" s="10" t="s">
        <v>417</v>
      </c>
      <c r="D170" s="10" t="s">
        <v>374</v>
      </c>
      <c r="E170" s="13" t="str">
        <f>IF(OR('Government vaccine expenditure'!F170="",'Total vaccine expenditure'!F170=""),"",'Government vaccine expenditure'!F170/'Total vaccine expenditure'!F170)</f>
        <v/>
      </c>
      <c r="F170" s="13" t="str">
        <f>IF(OR('Government vaccine expenditure'!G170="",'Total vaccine expenditure'!G170=""),"",'Government vaccine expenditure'!G170/'Total vaccine expenditure'!G170)</f>
        <v/>
      </c>
      <c r="G170" s="13" t="str">
        <f>IF(OR('Government vaccine expenditure'!H170="",'Total vaccine expenditure'!H170=""),"",'Government vaccine expenditure'!H170/'Total vaccine expenditure'!H170)</f>
        <v/>
      </c>
      <c r="H170" s="13" t="str">
        <f>IF(OR('Government vaccine expenditure'!I170="",'Total vaccine expenditure'!I170=""),"",'Government vaccine expenditure'!I170/'Total vaccine expenditure'!I170)</f>
        <v/>
      </c>
      <c r="I170" s="13" t="str">
        <f>IF(OR('Government vaccine expenditure'!J170="",'Total vaccine expenditure'!J170=""),"",'Government vaccine expenditure'!J170/'Total vaccine expenditure'!J170)</f>
        <v/>
      </c>
      <c r="J170" s="13" t="str">
        <f>IF(OR('Government vaccine expenditure'!K170="",'Total vaccine expenditure'!K170=""),"",'Government vaccine expenditure'!K170/'Total vaccine expenditure'!K170)</f>
        <v/>
      </c>
      <c r="K170" s="13" t="str">
        <f>IF(OR('Government vaccine expenditure'!L170="",'Total vaccine expenditure'!L170=""),"",'Government vaccine expenditure'!L170/'Total vaccine expenditure'!L170)</f>
        <v/>
      </c>
      <c r="L170" s="13" t="str">
        <f>IF(OR('Government vaccine expenditure'!M170="",'Total vaccine expenditure'!M170=""),"",'Government vaccine expenditure'!M170/'Total vaccine expenditure'!M170)</f>
        <v/>
      </c>
      <c r="M170" s="13" t="str">
        <f>IF(OR('Government vaccine expenditure'!N170="",'Total vaccine expenditure'!N170=""),"",'Government vaccine expenditure'!N170/'Total vaccine expenditure'!N170)</f>
        <v/>
      </c>
      <c r="N170" s="13" t="str">
        <f>IF(OR('Government vaccine expenditure'!O170="",'Total vaccine expenditure'!O170=""),"",'Government vaccine expenditure'!O170/'Total vaccine expenditure'!O170)</f>
        <v/>
      </c>
      <c r="O170" s="13" t="str">
        <f>IF(OR('Government vaccine expenditure'!P170="",'Total vaccine expenditure'!P170=""),"",'Government vaccine expenditure'!P170/'Total vaccine expenditure'!P170)</f>
        <v/>
      </c>
      <c r="P170" s="13" t="str">
        <f>IF(OR('Government vaccine expenditure'!Q170="",'Total vaccine expenditure'!Q170=""),"",'Government vaccine expenditure'!Q170/'Total vaccine expenditure'!Q170)</f>
        <v/>
      </c>
      <c r="Q170" s="13" t="str">
        <f>IF(OR('Government vaccine expenditure'!R170="",'Total vaccine expenditure'!R170=""),"",'Government vaccine expenditure'!R170/'Total vaccine expenditure'!R170)</f>
        <v/>
      </c>
      <c r="R170" s="13" t="str">
        <f>IF(OR('Government vaccine expenditure'!S170="",'Total vaccine expenditure'!S170=""),"",'Government vaccine expenditure'!S170/'Total vaccine expenditure'!S170)</f>
        <v/>
      </c>
      <c r="S170" s="13" t="str">
        <f>IF(OR('Government vaccine expenditure'!T170="",'Total vaccine expenditure'!T170=""),"",'Government vaccine expenditure'!T170/'Total vaccine expenditure'!T170)</f>
        <v/>
      </c>
      <c r="T170" s="13" t="str">
        <f>IF(OR('Government vaccine expenditure'!U170="",'Total vaccine expenditure'!U170=""),"",'Government vaccine expenditure'!U170/'Total vaccine expenditure'!U170)</f>
        <v/>
      </c>
      <c r="U170" s="13" t="str">
        <f>IF(OR('Government vaccine expenditure'!V170="",'Total vaccine expenditure'!V170=""),"",'Government vaccine expenditure'!V170/'Total vaccine expenditure'!V170)</f>
        <v/>
      </c>
      <c r="V170" s="13" t="str">
        <f>IF(OR('Government vaccine expenditure'!W170="",'Total vaccine expenditure'!W170=""),"",'Government vaccine expenditure'!W170/'Total vaccine expenditure'!W170)</f>
        <v/>
      </c>
      <c r="W170" s="13" t="str">
        <f>IF(OR('Government vaccine expenditure'!X170="",'Total vaccine expenditure'!X170=""),"",'Government vaccine expenditure'!X170/'Total vaccine expenditure'!X170)</f>
        <v/>
      </c>
      <c r="X170" s="12"/>
      <c r="Y170" s="9"/>
    </row>
    <row r="171" spans="1:25" x14ac:dyDescent="0.3">
      <c r="A171" s="2" t="s">
        <v>413</v>
      </c>
      <c r="B171" s="10" t="s">
        <v>181</v>
      </c>
      <c r="C171" s="10" t="s">
        <v>416</v>
      </c>
      <c r="D171" s="10" t="s">
        <v>373</v>
      </c>
      <c r="E171" s="13">
        <f>IF(OR('Government vaccine expenditure'!F171="",'Total vaccine expenditure'!F171=""),"",'Government vaccine expenditure'!F171/'Total vaccine expenditure'!F171)</f>
        <v>1.0000000220482181</v>
      </c>
      <c r="F171" s="13">
        <f>IF(OR('Government vaccine expenditure'!G171="",'Total vaccine expenditure'!G171=""),"",'Government vaccine expenditure'!G171/'Total vaccine expenditure'!G171)</f>
        <v>1.0000000104682678</v>
      </c>
      <c r="G171" s="13">
        <f>IF(OR('Government vaccine expenditure'!H171="",'Total vaccine expenditure'!H171=""),"",'Government vaccine expenditure'!H171/'Total vaccine expenditure'!H171)</f>
        <v>0.99999999178328669</v>
      </c>
      <c r="H171" s="13">
        <f>IF(OR('Government vaccine expenditure'!I171="",'Total vaccine expenditure'!I171=""),"",'Government vaccine expenditure'!I171/'Total vaccine expenditure'!I171)</f>
        <v>1.0000000174361643</v>
      </c>
      <c r="I171" s="13">
        <f>IF(OR('Government vaccine expenditure'!J171="",'Total vaccine expenditure'!J171=""),"",'Government vaccine expenditure'!J171/'Total vaccine expenditure'!J171)</f>
        <v>1</v>
      </c>
      <c r="J171" s="13">
        <f>IF(OR('Government vaccine expenditure'!K171="",'Total vaccine expenditure'!K171=""),"",'Government vaccine expenditure'!K171/'Total vaccine expenditure'!K171)</f>
        <v>1</v>
      </c>
      <c r="K171" s="13">
        <f>IF(OR('Government vaccine expenditure'!L171="",'Total vaccine expenditure'!L171=""),"",'Government vaccine expenditure'!L171/'Total vaccine expenditure'!L171)</f>
        <v>1</v>
      </c>
      <c r="L171" s="13">
        <f>IF(OR('Government vaccine expenditure'!M171="",'Total vaccine expenditure'!M171=""),"",'Government vaccine expenditure'!M171/'Total vaccine expenditure'!M171)</f>
        <v>1</v>
      </c>
      <c r="M171" s="13">
        <f>IF(OR('Government vaccine expenditure'!N171="",'Total vaccine expenditure'!N171=""),"",'Government vaccine expenditure'!N171/'Total vaccine expenditure'!N171)</f>
        <v>0.77451302543777822</v>
      </c>
      <c r="N171" s="13">
        <f>IF(OR('Government vaccine expenditure'!O171="",'Total vaccine expenditure'!O171=""),"",'Government vaccine expenditure'!O171/'Total vaccine expenditure'!O171)</f>
        <v>0.83922004232018832</v>
      </c>
      <c r="O171" s="13">
        <f>IF(OR('Government vaccine expenditure'!P171="",'Total vaccine expenditure'!P171=""),"",'Government vaccine expenditure'!P171/'Total vaccine expenditure'!P171)</f>
        <v>0.52631578947368418</v>
      </c>
      <c r="P171" s="13">
        <f>IF(OR('Government vaccine expenditure'!Q171="",'Total vaccine expenditure'!Q171=""),"",'Government vaccine expenditure'!Q171/'Total vaccine expenditure'!Q171)</f>
        <v>9.4596900926694885E-2</v>
      </c>
      <c r="Q171" s="13">
        <f>IF(OR('Government vaccine expenditure'!R171="",'Total vaccine expenditure'!R171=""),"",'Government vaccine expenditure'!R171/'Total vaccine expenditure'!R171)</f>
        <v>5.0134936091534694E-2</v>
      </c>
      <c r="R171" s="13">
        <f>IF(OR('Government vaccine expenditure'!S171="",'Total vaccine expenditure'!S171=""),"",'Government vaccine expenditure'!S171/'Total vaccine expenditure'!S171)</f>
        <v>5.0134936091534694E-2</v>
      </c>
      <c r="S171" s="13" t="str">
        <f>IF(OR('Government vaccine expenditure'!T171="",'Total vaccine expenditure'!T171=""),"",'Government vaccine expenditure'!T171/'Total vaccine expenditure'!T171)</f>
        <v/>
      </c>
      <c r="T171" s="13" t="str">
        <f>IF(OR('Government vaccine expenditure'!U171="",'Total vaccine expenditure'!U171=""),"",'Government vaccine expenditure'!U171/'Total vaccine expenditure'!U171)</f>
        <v/>
      </c>
      <c r="U171" s="13" t="str">
        <f>IF(OR('Government vaccine expenditure'!V171="",'Total vaccine expenditure'!V171=""),"",'Government vaccine expenditure'!V171/'Total vaccine expenditure'!V171)</f>
        <v/>
      </c>
      <c r="V171" s="13" t="str">
        <f>IF(OR('Government vaccine expenditure'!W171="",'Total vaccine expenditure'!W171=""),"",'Government vaccine expenditure'!W171/'Total vaccine expenditure'!W171)</f>
        <v/>
      </c>
      <c r="W171" s="13">
        <f>IF(OR('Government vaccine expenditure'!X171="",'Total vaccine expenditure'!X171=""),"",'Government vaccine expenditure'!X171/'Total vaccine expenditure'!X171)</f>
        <v>0</v>
      </c>
      <c r="X171" s="12"/>
      <c r="Y171" s="9"/>
    </row>
    <row r="172" spans="1:25" x14ac:dyDescent="0.3">
      <c r="A172" s="2" t="s">
        <v>155</v>
      </c>
      <c r="B172" s="10" t="s">
        <v>348</v>
      </c>
      <c r="C172" s="10" t="s">
        <v>417</v>
      </c>
      <c r="D172" s="10" t="s">
        <v>375</v>
      </c>
      <c r="E172" s="13">
        <f>IF(OR('Government vaccine expenditure'!F172="",'Total vaccine expenditure'!F172=""),"",'Government vaccine expenditure'!F172/'Total vaccine expenditure'!F172)</f>
        <v>4.6000000003066671E-2</v>
      </c>
      <c r="F172" s="13">
        <f>IF(OR('Government vaccine expenditure'!G172="",'Total vaccine expenditure'!G172=""),"",'Government vaccine expenditure'!G172/'Total vaccine expenditure'!G172)</f>
        <v>9.5999999978801084E-2</v>
      </c>
      <c r="G172" s="13">
        <f>IF(OR('Government vaccine expenditure'!H172="",'Total vaccine expenditure'!H172=""),"",'Government vaccine expenditure'!H172/'Total vaccine expenditure'!H172)</f>
        <v>0.13300000006421736</v>
      </c>
      <c r="H172" s="13">
        <f>IF(OR('Government vaccine expenditure'!I172="",'Total vaccine expenditure'!I172=""),"",'Government vaccine expenditure'!I172/'Total vaccine expenditure'!I172)</f>
        <v>0.17000009329502958</v>
      </c>
      <c r="I172" s="13">
        <f>IF(OR('Government vaccine expenditure'!J172="",'Total vaccine expenditure'!J172=""),"",'Government vaccine expenditure'!J172/'Total vaccine expenditure'!J172)</f>
        <v>0.17499999125000043</v>
      </c>
      <c r="J172" s="13">
        <f>IF(OR('Government vaccine expenditure'!K172="",'Total vaccine expenditure'!K172=""),"",'Government vaccine expenditure'!K172/'Total vaccine expenditure'!K172)</f>
        <v>0.17999998560000116</v>
      </c>
      <c r="K172" s="13">
        <f>IF(OR('Government vaccine expenditure'!L172="",'Total vaccine expenditure'!L172=""),"",'Government vaccine expenditure'!L172/'Total vaccine expenditure'!L172)</f>
        <v>0.16387906758103024</v>
      </c>
      <c r="L172" s="13">
        <f>IF(OR('Government vaccine expenditure'!M172="",'Total vaccine expenditure'!M172=""),"",'Government vaccine expenditure'!M172/'Total vaccine expenditure'!M172)</f>
        <v>0.24582043343653251</v>
      </c>
      <c r="M172" s="13">
        <f>IF(OR('Government vaccine expenditure'!N172="",'Total vaccine expenditure'!N172=""),"",'Government vaccine expenditure'!N172/'Total vaccine expenditure'!N172)</f>
        <v>0.26136538021381928</v>
      </c>
      <c r="N172" s="13">
        <f>IF(OR('Government vaccine expenditure'!O172="",'Total vaccine expenditure'!O172=""),"",'Government vaccine expenditure'!O172/'Total vaccine expenditure'!O172)</f>
        <v>0.17858861194632447</v>
      </c>
      <c r="O172" s="13">
        <f>IF(OR('Government vaccine expenditure'!P172="",'Total vaccine expenditure'!P172=""),"",'Government vaccine expenditure'!P172/'Total vaccine expenditure'!P172)</f>
        <v>0.17177622387623076</v>
      </c>
      <c r="P172" s="13">
        <f>IF(OR('Government vaccine expenditure'!Q172="",'Total vaccine expenditure'!Q172=""),"",'Government vaccine expenditure'!Q172/'Total vaccine expenditure'!Q172)</f>
        <v>0.25007678003197931</v>
      </c>
      <c r="Q172" s="13">
        <f>IF(OR('Government vaccine expenditure'!R172="",'Total vaccine expenditure'!R172=""),"",'Government vaccine expenditure'!R172/'Total vaccine expenditure'!R172)</f>
        <v>0.25159124180856252</v>
      </c>
      <c r="R172" s="13">
        <f>IF(OR('Government vaccine expenditure'!S172="",'Total vaccine expenditure'!S172=""),"",'Government vaccine expenditure'!S172/'Total vaccine expenditure'!S172)</f>
        <v>0.28623809696078079</v>
      </c>
      <c r="S172" s="13">
        <f>IF(OR('Government vaccine expenditure'!T172="",'Total vaccine expenditure'!T172=""),"",'Government vaccine expenditure'!T172/'Total vaccine expenditure'!T172)</f>
        <v>0.31327475850600861</v>
      </c>
      <c r="T172" s="13">
        <f>IF(OR('Government vaccine expenditure'!U172="",'Total vaccine expenditure'!U172=""),"",'Government vaccine expenditure'!U172/'Total vaccine expenditure'!U172)</f>
        <v>0.70194058846687091</v>
      </c>
      <c r="U172" s="13">
        <f>IF(OR('Government vaccine expenditure'!V172="",'Total vaccine expenditure'!V172=""),"",'Government vaccine expenditure'!V172/'Total vaccine expenditure'!V172)</f>
        <v>0.35360183817513113</v>
      </c>
      <c r="V172" s="13">
        <f>IF(OR('Government vaccine expenditure'!W172="",'Total vaccine expenditure'!W172=""),"",'Government vaccine expenditure'!W172/'Total vaccine expenditure'!W172)</f>
        <v>0.13346938775510203</v>
      </c>
      <c r="W172" s="13">
        <f>IF(OR('Government vaccine expenditure'!X172="",'Total vaccine expenditure'!X172=""),"",'Government vaccine expenditure'!X172/'Total vaccine expenditure'!X172)</f>
        <v>0.34874297641881979</v>
      </c>
      <c r="X172" s="12"/>
      <c r="Y172" s="6"/>
    </row>
    <row r="173" spans="1:25" x14ac:dyDescent="0.3">
      <c r="A173" s="2" t="s">
        <v>156</v>
      </c>
      <c r="B173" s="10" t="s">
        <v>349</v>
      </c>
      <c r="C173" s="10" t="s">
        <v>421</v>
      </c>
      <c r="D173" s="10" t="s">
        <v>374</v>
      </c>
      <c r="E173" s="13">
        <f>IF(OR('Government vaccine expenditure'!F173="",'Total vaccine expenditure'!F173=""),"",'Government vaccine expenditure'!F173/'Total vaccine expenditure'!F173)</f>
        <v>0.99999998329527751</v>
      </c>
      <c r="F173" s="13">
        <f>IF(OR('Government vaccine expenditure'!G173="",'Total vaccine expenditure'!G173=""),"",'Government vaccine expenditure'!G173/'Total vaccine expenditure'!G173)</f>
        <v>1</v>
      </c>
      <c r="G173" s="13">
        <f>IF(OR('Government vaccine expenditure'!H173="",'Total vaccine expenditure'!H173=""),"",'Government vaccine expenditure'!H173/'Total vaccine expenditure'!H173)</f>
        <v>1</v>
      </c>
      <c r="H173" s="13">
        <f>IF(OR('Government vaccine expenditure'!I173="",'Total vaccine expenditure'!I173=""),"",'Government vaccine expenditure'!I173/'Total vaccine expenditure'!I173)</f>
        <v>0.99999999482032953</v>
      </c>
      <c r="I173" s="13">
        <f>IF(OR('Government vaccine expenditure'!J173="",'Total vaccine expenditure'!J173=""),"",'Government vaccine expenditure'!J173/'Total vaccine expenditure'!J173)</f>
        <v>0.95000000209037605</v>
      </c>
      <c r="J173" s="13">
        <f>IF(OR('Government vaccine expenditure'!K173="",'Total vaccine expenditure'!K173=""),"",'Government vaccine expenditure'!K173/'Total vaccine expenditure'!K173)</f>
        <v>0.78704923211035582</v>
      </c>
      <c r="K173" s="13">
        <f>IF(OR('Government vaccine expenditure'!L173="",'Total vaccine expenditure'!L173=""),"",'Government vaccine expenditure'!L173/'Total vaccine expenditure'!L173)</f>
        <v>1</v>
      </c>
      <c r="L173" s="13">
        <f>IF(OR('Government vaccine expenditure'!M173="",'Total vaccine expenditure'!M173=""),"",'Government vaccine expenditure'!M173/'Total vaccine expenditure'!M173)</f>
        <v>1</v>
      </c>
      <c r="M173" s="13">
        <f>IF(OR('Government vaccine expenditure'!N173="",'Total vaccine expenditure'!N173=""),"",'Government vaccine expenditure'!N173/'Total vaccine expenditure'!N173)</f>
        <v>1</v>
      </c>
      <c r="N173" s="13">
        <f>IF(OR('Government vaccine expenditure'!O173="",'Total vaccine expenditure'!O173=""),"",'Government vaccine expenditure'!O173/'Total vaccine expenditure'!O173)</f>
        <v>1</v>
      </c>
      <c r="O173" s="13">
        <f>IF(OR('Government vaccine expenditure'!P173="",'Total vaccine expenditure'!P173=""),"",'Government vaccine expenditure'!P173/'Total vaccine expenditure'!P173)</f>
        <v>1</v>
      </c>
      <c r="P173" s="13">
        <f>IF(OR('Government vaccine expenditure'!Q173="",'Total vaccine expenditure'!Q173=""),"",'Government vaccine expenditure'!Q173/'Total vaccine expenditure'!Q173)</f>
        <v>1</v>
      </c>
      <c r="Q173" s="13">
        <f>IF(OR('Government vaccine expenditure'!R173="",'Total vaccine expenditure'!R173=""),"",'Government vaccine expenditure'!R173/'Total vaccine expenditure'!R173)</f>
        <v>1</v>
      </c>
      <c r="R173" s="13">
        <f>IF(OR('Government vaccine expenditure'!S173="",'Total vaccine expenditure'!S173=""),"",'Government vaccine expenditure'!S173/'Total vaccine expenditure'!S173)</f>
        <v>1</v>
      </c>
      <c r="S173" s="13">
        <f>IF(OR('Government vaccine expenditure'!T173="",'Total vaccine expenditure'!T173=""),"",'Government vaccine expenditure'!T173/'Total vaccine expenditure'!T173)</f>
        <v>1</v>
      </c>
      <c r="T173" s="13">
        <f>IF(OR('Government vaccine expenditure'!U173="",'Total vaccine expenditure'!U173=""),"",'Government vaccine expenditure'!U173/'Total vaccine expenditure'!U173)</f>
        <v>1</v>
      </c>
      <c r="U173" s="13">
        <f>IF(OR('Government vaccine expenditure'!V173="",'Total vaccine expenditure'!V173=""),"",'Government vaccine expenditure'!V173/'Total vaccine expenditure'!V173)</f>
        <v>1</v>
      </c>
      <c r="V173" s="13">
        <f>IF(OR('Government vaccine expenditure'!W173="",'Total vaccine expenditure'!W173=""),"",'Government vaccine expenditure'!W173/'Total vaccine expenditure'!W173)</f>
        <v>1</v>
      </c>
      <c r="W173" s="13">
        <f>IF(OR('Government vaccine expenditure'!X173="",'Total vaccine expenditure'!X173=""),"",'Government vaccine expenditure'!X173/'Total vaccine expenditure'!X173)</f>
        <v>1</v>
      </c>
      <c r="X173" s="12"/>
      <c r="Y173" s="6"/>
    </row>
    <row r="174" spans="1:25" x14ac:dyDescent="0.3">
      <c r="A174" s="2" t="s">
        <v>157</v>
      </c>
      <c r="B174" s="10" t="s">
        <v>350</v>
      </c>
      <c r="C174" s="10" t="s">
        <v>421</v>
      </c>
      <c r="D174" s="10" t="s">
        <v>379</v>
      </c>
      <c r="E174" s="13" t="str">
        <f>IF(OR('Government vaccine expenditure'!F174="",'Total vaccine expenditure'!F174=""),"",'Government vaccine expenditure'!F174/'Total vaccine expenditure'!F174)</f>
        <v/>
      </c>
      <c r="F174" s="13" t="str">
        <f>IF(OR('Government vaccine expenditure'!G174="",'Total vaccine expenditure'!G174=""),"",'Government vaccine expenditure'!G174/'Total vaccine expenditure'!G174)</f>
        <v/>
      </c>
      <c r="G174" s="13" t="str">
        <f>IF(OR('Government vaccine expenditure'!H174="",'Total vaccine expenditure'!H174=""),"",'Government vaccine expenditure'!H174/'Total vaccine expenditure'!H174)</f>
        <v/>
      </c>
      <c r="H174" s="13" t="str">
        <f>IF(OR('Government vaccine expenditure'!I174="",'Total vaccine expenditure'!I174=""),"",'Government vaccine expenditure'!I174/'Total vaccine expenditure'!I174)</f>
        <v/>
      </c>
      <c r="I174" s="13">
        <f>IF(OR('Government vaccine expenditure'!J174="",'Total vaccine expenditure'!J174=""),"",'Government vaccine expenditure'!J174/'Total vaccine expenditure'!J174)</f>
        <v>1</v>
      </c>
      <c r="J174" s="13">
        <f>IF(OR('Government vaccine expenditure'!K174="",'Total vaccine expenditure'!K174=""),"",'Government vaccine expenditure'!K174/'Total vaccine expenditure'!K174)</f>
        <v>1</v>
      </c>
      <c r="K174" s="13">
        <f>IF(OR('Government vaccine expenditure'!L174="",'Total vaccine expenditure'!L174=""),"",'Government vaccine expenditure'!L174/'Total vaccine expenditure'!L174)</f>
        <v>0.35942113070439108</v>
      </c>
      <c r="L174" s="13">
        <f>IF(OR('Government vaccine expenditure'!M174="",'Total vaccine expenditure'!M174=""),"",'Government vaccine expenditure'!M174/'Total vaccine expenditure'!M174)</f>
        <v>0.49338935442163423</v>
      </c>
      <c r="M174" s="13">
        <f>IF(OR('Government vaccine expenditure'!N174="",'Total vaccine expenditure'!N174=""),"",'Government vaccine expenditure'!N174/'Total vaccine expenditure'!N174)</f>
        <v>0.70629417239762238</v>
      </c>
      <c r="N174" s="13">
        <f>IF(OR('Government vaccine expenditure'!O174="",'Total vaccine expenditure'!O174=""),"",'Government vaccine expenditure'!O174/'Total vaccine expenditure'!O174)</f>
        <v>0.63318159416219311</v>
      </c>
      <c r="O174" s="13">
        <f>IF(OR('Government vaccine expenditure'!P174="",'Total vaccine expenditure'!P174=""),"",'Government vaccine expenditure'!P174/'Total vaccine expenditure'!P174)</f>
        <v>0.75623540401681455</v>
      </c>
      <c r="P174" s="13">
        <f>IF(OR('Government vaccine expenditure'!Q174="",'Total vaccine expenditure'!Q174=""),"",'Government vaccine expenditure'!Q174/'Total vaccine expenditure'!Q174)</f>
        <v>0.74054628717518189</v>
      </c>
      <c r="Q174" s="13">
        <f>IF(OR('Government vaccine expenditure'!R174="",'Total vaccine expenditure'!R174=""),"",'Government vaccine expenditure'!R174/'Total vaccine expenditure'!R174)</f>
        <v>0.92699287608548697</v>
      </c>
      <c r="R174" s="13">
        <f>IF(OR('Government vaccine expenditure'!S174="",'Total vaccine expenditure'!S174=""),"",'Government vaccine expenditure'!S174/'Total vaccine expenditure'!S174)</f>
        <v>0.8597274326104547</v>
      </c>
      <c r="S174" s="13">
        <f>IF(OR('Government vaccine expenditure'!T174="",'Total vaccine expenditure'!T174=""),"",'Government vaccine expenditure'!T174/'Total vaccine expenditure'!T174)</f>
        <v>0.14260347265921952</v>
      </c>
      <c r="T174" s="13" t="str">
        <f>IF(OR('Government vaccine expenditure'!U174="",'Total vaccine expenditure'!U174=""),"",'Government vaccine expenditure'!U174/'Total vaccine expenditure'!U174)</f>
        <v/>
      </c>
      <c r="U174" s="13">
        <f>IF(OR('Government vaccine expenditure'!V174="",'Total vaccine expenditure'!V174=""),"",'Government vaccine expenditure'!V174/'Total vaccine expenditure'!V174)</f>
        <v>1</v>
      </c>
      <c r="V174" s="13">
        <f>IF(OR('Government vaccine expenditure'!W174="",'Total vaccine expenditure'!W174=""),"",'Government vaccine expenditure'!W174/'Total vaccine expenditure'!W174)</f>
        <v>0.68885203357672586</v>
      </c>
      <c r="W174" s="13">
        <f>IF(OR('Government vaccine expenditure'!X174="",'Total vaccine expenditure'!X174=""),"",'Government vaccine expenditure'!X174/'Total vaccine expenditure'!X174)</f>
        <v>0.82557252056581276</v>
      </c>
      <c r="X174" s="12"/>
      <c r="Y174" s="6"/>
    </row>
    <row r="175" spans="1:25" x14ac:dyDescent="0.3">
      <c r="A175" s="2" t="s">
        <v>158</v>
      </c>
      <c r="B175" s="10" t="s">
        <v>351</v>
      </c>
      <c r="C175" s="10" t="s">
        <v>418</v>
      </c>
      <c r="D175" s="10" t="s">
        <v>385</v>
      </c>
      <c r="E175" s="13">
        <f>IF(OR('Government vaccine expenditure'!F175="",'Total vaccine expenditure'!F175=""),"",'Government vaccine expenditure'!F175/'Total vaccine expenditure'!F175)</f>
        <v>1</v>
      </c>
      <c r="F175" s="13">
        <f>IF(OR('Government vaccine expenditure'!G175="",'Total vaccine expenditure'!G175=""),"",'Government vaccine expenditure'!G175/'Total vaccine expenditure'!G175)</f>
        <v>0.97000135607287907</v>
      </c>
      <c r="G175" s="13">
        <f>IF(OR('Government vaccine expenditure'!H175="",'Total vaccine expenditure'!H175=""),"",'Government vaccine expenditure'!H175/'Total vaccine expenditure'!H175)</f>
        <v>0.15420025547167296</v>
      </c>
      <c r="H175" s="13">
        <f>IF(OR('Government vaccine expenditure'!I175="",'Total vaccine expenditure'!I175=""),"",'Government vaccine expenditure'!I175/'Total vaccine expenditure'!I175)</f>
        <v>9.5000000008573851E-2</v>
      </c>
      <c r="I175" s="13">
        <f>IF(OR('Government vaccine expenditure'!J175="",'Total vaccine expenditure'!J175=""),"",'Government vaccine expenditure'!J175/'Total vaccine expenditure'!J175)</f>
        <v>7.9584696290430523E-2</v>
      </c>
      <c r="J175" s="13">
        <f>IF(OR('Government vaccine expenditure'!K175="",'Total vaccine expenditure'!K175=""),"",'Government vaccine expenditure'!K175/'Total vaccine expenditure'!K175)</f>
        <v>0.24594733288476114</v>
      </c>
      <c r="K175" s="13">
        <f>IF(OR('Government vaccine expenditure'!L175="",'Total vaccine expenditure'!L175=""),"",'Government vaccine expenditure'!L175/'Total vaccine expenditure'!L175)</f>
        <v>0.24623873967727863</v>
      </c>
      <c r="L175" s="13">
        <f>IF(OR('Government vaccine expenditure'!M175="",'Total vaccine expenditure'!M175=""),"",'Government vaccine expenditure'!M175/'Total vaccine expenditure'!M175)</f>
        <v>0.42152715480760394</v>
      </c>
      <c r="M175" s="13">
        <f>IF(OR('Government vaccine expenditure'!N175="",'Total vaccine expenditure'!N175=""),"",'Government vaccine expenditure'!N175/'Total vaccine expenditure'!N175)</f>
        <v>0.29745738599622357</v>
      </c>
      <c r="N175" s="13">
        <f>IF(OR('Government vaccine expenditure'!O175="",'Total vaccine expenditure'!O175=""),"",'Government vaccine expenditure'!O175/'Total vaccine expenditure'!O175)</f>
        <v>0.11443503516092064</v>
      </c>
      <c r="O175" s="13">
        <f>IF(OR('Government vaccine expenditure'!P175="",'Total vaccine expenditure'!P175=""),"",'Government vaccine expenditure'!P175/'Total vaccine expenditure'!P175)</f>
        <v>9.4075068648250562E-2</v>
      </c>
      <c r="P175" s="13">
        <f>IF(OR('Government vaccine expenditure'!Q175="",'Total vaccine expenditure'!Q175=""),"",'Government vaccine expenditure'!Q175/'Total vaccine expenditure'!Q175)</f>
        <v>0.17456996341185252</v>
      </c>
      <c r="Q175" s="13">
        <f>IF(OR('Government vaccine expenditure'!R175="",'Total vaccine expenditure'!R175=""),"",'Government vaccine expenditure'!R175/'Total vaccine expenditure'!R175)</f>
        <v>0.20822834362054402</v>
      </c>
      <c r="R175" s="13">
        <f>IF(OR('Government vaccine expenditure'!S175="",'Total vaccine expenditure'!S175=""),"",'Government vaccine expenditure'!S175/'Total vaccine expenditure'!S175)</f>
        <v>0.16175213037076325</v>
      </c>
      <c r="S175" s="13">
        <f>IF(OR('Government vaccine expenditure'!T175="",'Total vaccine expenditure'!T175=""),"",'Government vaccine expenditure'!T175/'Total vaccine expenditure'!T175)</f>
        <v>0.22268577885227434</v>
      </c>
      <c r="T175" s="13">
        <f>IF(OR('Government vaccine expenditure'!U175="",'Total vaccine expenditure'!U175=""),"",'Government vaccine expenditure'!U175/'Total vaccine expenditure'!U175)</f>
        <v>0.18711173712366602</v>
      </c>
      <c r="U175" s="13">
        <f>IF(OR('Government vaccine expenditure'!V175="",'Total vaccine expenditure'!V175=""),"",'Government vaccine expenditure'!V175/'Total vaccine expenditure'!V175)</f>
        <v>0.23463427061387795</v>
      </c>
      <c r="V175" s="13">
        <f>IF(OR('Government vaccine expenditure'!W175="",'Total vaccine expenditure'!W175=""),"",'Government vaccine expenditure'!W175/'Total vaccine expenditure'!W175)</f>
        <v>0.2117143621807801</v>
      </c>
      <c r="W175" s="13">
        <f>IF(OR('Government vaccine expenditure'!X175="",'Total vaccine expenditure'!X175=""),"",'Government vaccine expenditure'!X175/'Total vaccine expenditure'!X175)</f>
        <v>0.21229109520665349</v>
      </c>
      <c r="X175" s="12"/>
      <c r="Y175" s="9"/>
    </row>
    <row r="176" spans="1:25" x14ac:dyDescent="0.3">
      <c r="A176" s="2" t="s">
        <v>159</v>
      </c>
      <c r="B176" s="10" t="s">
        <v>352</v>
      </c>
      <c r="C176" s="10" t="s">
        <v>420</v>
      </c>
      <c r="D176" s="10" t="s">
        <v>378</v>
      </c>
      <c r="E176" s="13">
        <f>IF(OR('Government vaccine expenditure'!F176="",'Total vaccine expenditure'!F176=""),"",'Government vaccine expenditure'!F176/'Total vaccine expenditure'!F176)</f>
        <v>0.75000346601228352</v>
      </c>
      <c r="F176" s="13" t="str">
        <f>IF(OR('Government vaccine expenditure'!G176="",'Total vaccine expenditure'!G176=""),"",'Government vaccine expenditure'!G176/'Total vaccine expenditure'!G176)</f>
        <v/>
      </c>
      <c r="G176" s="13" t="str">
        <f>IF(OR('Government vaccine expenditure'!H176="",'Total vaccine expenditure'!H176=""),"",'Government vaccine expenditure'!H176/'Total vaccine expenditure'!H176)</f>
        <v/>
      </c>
      <c r="H176" s="13" t="str">
        <f>IF(OR('Government vaccine expenditure'!I176="",'Total vaccine expenditure'!I176=""),"",'Government vaccine expenditure'!I176/'Total vaccine expenditure'!I176)</f>
        <v/>
      </c>
      <c r="I176" s="13">
        <f>IF(OR('Government vaccine expenditure'!J176="",'Total vaccine expenditure'!J176=""),"",'Government vaccine expenditure'!J176/'Total vaccine expenditure'!J176)</f>
        <v>0.90001143597758548</v>
      </c>
      <c r="J176" s="13">
        <f>IF(OR('Government vaccine expenditure'!K176="",'Total vaccine expenditure'!K176=""),"",'Government vaccine expenditure'!K176/'Total vaccine expenditure'!K176)</f>
        <v>0.95257724503263363</v>
      </c>
      <c r="K176" s="13">
        <f>IF(OR('Government vaccine expenditure'!L176="",'Total vaccine expenditure'!L176=""),"",'Government vaccine expenditure'!L176/'Total vaccine expenditure'!L176)</f>
        <v>1</v>
      </c>
      <c r="L176" s="13">
        <f>IF(OR('Government vaccine expenditure'!M176="",'Total vaccine expenditure'!M176=""),"",'Government vaccine expenditure'!M176/'Total vaccine expenditure'!M176)</f>
        <v>1</v>
      </c>
      <c r="M176" s="13">
        <f>IF(OR('Government vaccine expenditure'!N176="",'Total vaccine expenditure'!N176=""),"",'Government vaccine expenditure'!N176/'Total vaccine expenditure'!N176)</f>
        <v>1</v>
      </c>
      <c r="N176" s="13">
        <f>IF(OR('Government vaccine expenditure'!O176="",'Total vaccine expenditure'!O176=""),"",'Government vaccine expenditure'!O176/'Total vaccine expenditure'!O176)</f>
        <v>0.97249084165737565</v>
      </c>
      <c r="O176" s="13">
        <f>IF(OR('Government vaccine expenditure'!P176="",'Total vaccine expenditure'!P176=""),"",'Government vaccine expenditure'!P176/'Total vaccine expenditure'!P176)</f>
        <v>0.98901793090043244</v>
      </c>
      <c r="P176" s="13">
        <f>IF(OR('Government vaccine expenditure'!Q176="",'Total vaccine expenditure'!Q176=""),"",'Government vaccine expenditure'!Q176/'Total vaccine expenditure'!Q176)</f>
        <v>1</v>
      </c>
      <c r="Q176" s="13">
        <f>IF(OR('Government vaccine expenditure'!R176="",'Total vaccine expenditure'!R176=""),"",'Government vaccine expenditure'!R176/'Total vaccine expenditure'!R176)</f>
        <v>0.90000223658607503</v>
      </c>
      <c r="R176" s="13">
        <f>IF(OR('Government vaccine expenditure'!S176="",'Total vaccine expenditure'!S176=""),"",'Government vaccine expenditure'!S176/'Total vaccine expenditure'!S176)</f>
        <v>0.89999542103576169</v>
      </c>
      <c r="S176" s="13" t="str">
        <f>IF(OR('Government vaccine expenditure'!T176="",'Total vaccine expenditure'!T176=""),"",'Government vaccine expenditure'!T176/'Total vaccine expenditure'!T176)</f>
        <v/>
      </c>
      <c r="T176" s="13">
        <f>IF(OR('Government vaccine expenditure'!U176="",'Total vaccine expenditure'!U176=""),"",'Government vaccine expenditure'!U176/'Total vaccine expenditure'!U176)</f>
        <v>9.2250000000000006E-3</v>
      </c>
      <c r="U176" s="13" t="str">
        <f>IF(OR('Government vaccine expenditure'!V176="",'Total vaccine expenditure'!V176=""),"",'Government vaccine expenditure'!V176/'Total vaccine expenditure'!V176)</f>
        <v/>
      </c>
      <c r="V176" s="13" t="str">
        <f>IF(OR('Government vaccine expenditure'!W176="",'Total vaccine expenditure'!W176=""),"",'Government vaccine expenditure'!W176/'Total vaccine expenditure'!W176)</f>
        <v/>
      </c>
      <c r="W176" s="13">
        <f>IF(OR('Government vaccine expenditure'!X176="",'Total vaccine expenditure'!X176=""),"",'Government vaccine expenditure'!X176/'Total vaccine expenditure'!X176)</f>
        <v>0.79999999357666518</v>
      </c>
      <c r="X176" s="12"/>
      <c r="Y176" s="6"/>
    </row>
    <row r="177" spans="1:25" x14ac:dyDescent="0.3">
      <c r="A177" s="2" t="s">
        <v>160</v>
      </c>
      <c r="B177" s="10" t="s">
        <v>353</v>
      </c>
      <c r="C177" s="10" t="s">
        <v>419</v>
      </c>
      <c r="D177" s="10" t="s">
        <v>374</v>
      </c>
      <c r="E177" s="13" t="str">
        <f>IF(OR('Government vaccine expenditure'!F177="",'Total vaccine expenditure'!F177=""),"",'Government vaccine expenditure'!F177/'Total vaccine expenditure'!F177)</f>
        <v/>
      </c>
      <c r="F177" s="13" t="str">
        <f>IF(OR('Government vaccine expenditure'!G177="",'Total vaccine expenditure'!G177=""),"",'Government vaccine expenditure'!G177/'Total vaccine expenditure'!G177)</f>
        <v/>
      </c>
      <c r="G177" s="13" t="str">
        <f>IF(OR('Government vaccine expenditure'!H177="",'Total vaccine expenditure'!H177=""),"",'Government vaccine expenditure'!H177/'Total vaccine expenditure'!H177)</f>
        <v/>
      </c>
      <c r="H177" s="13" t="str">
        <f>IF(OR('Government vaccine expenditure'!I177="",'Total vaccine expenditure'!I177=""),"",'Government vaccine expenditure'!I177/'Total vaccine expenditure'!I177)</f>
        <v/>
      </c>
      <c r="I177" s="13">
        <f>IF(OR('Government vaccine expenditure'!J177="",'Total vaccine expenditure'!J177=""),"",'Government vaccine expenditure'!J177/'Total vaccine expenditure'!J177)</f>
        <v>1.7097233748485385E-2</v>
      </c>
      <c r="J177" s="13">
        <f>IF(OR('Government vaccine expenditure'!K177="",'Total vaccine expenditure'!K177=""),"",'Government vaccine expenditure'!K177/'Total vaccine expenditure'!K177)</f>
        <v>1.9826946444753295E-2</v>
      </c>
      <c r="K177" s="13">
        <f>IF(OR('Government vaccine expenditure'!L177="",'Total vaccine expenditure'!L177=""),"",'Government vaccine expenditure'!L177/'Total vaccine expenditure'!L177)</f>
        <v>1</v>
      </c>
      <c r="L177" s="13">
        <f>IF(OR('Government vaccine expenditure'!M177="",'Total vaccine expenditure'!M177=""),"",'Government vaccine expenditure'!M177/'Total vaccine expenditure'!M177)</f>
        <v>1</v>
      </c>
      <c r="M177" s="13">
        <f>IF(OR('Government vaccine expenditure'!N177="",'Total vaccine expenditure'!N177=""),"",'Government vaccine expenditure'!N177/'Total vaccine expenditure'!N177)</f>
        <v>1</v>
      </c>
      <c r="N177" s="13">
        <f>IF(OR('Government vaccine expenditure'!O177="",'Total vaccine expenditure'!O177=""),"",'Government vaccine expenditure'!O177/'Total vaccine expenditure'!O177)</f>
        <v>1</v>
      </c>
      <c r="O177" s="13">
        <f>IF(OR('Government vaccine expenditure'!P177="",'Total vaccine expenditure'!P177=""),"",'Government vaccine expenditure'!P177/'Total vaccine expenditure'!P177)</f>
        <v>1</v>
      </c>
      <c r="P177" s="13">
        <f>IF(OR('Government vaccine expenditure'!Q177="",'Total vaccine expenditure'!Q177=""),"",'Government vaccine expenditure'!Q177/'Total vaccine expenditure'!Q177)</f>
        <v>1</v>
      </c>
      <c r="Q177" s="13">
        <f>IF(OR('Government vaccine expenditure'!R177="",'Total vaccine expenditure'!R177=""),"",'Government vaccine expenditure'!R177/'Total vaccine expenditure'!R177)</f>
        <v>1</v>
      </c>
      <c r="R177" s="13">
        <f>IF(OR('Government vaccine expenditure'!S177="",'Total vaccine expenditure'!S177=""),"",'Government vaccine expenditure'!S177/'Total vaccine expenditure'!S177)</f>
        <v>1</v>
      </c>
      <c r="S177" s="13">
        <f>IF(OR('Government vaccine expenditure'!T177="",'Total vaccine expenditure'!T177=""),"",'Government vaccine expenditure'!T177/'Total vaccine expenditure'!T177)</f>
        <v>1</v>
      </c>
      <c r="T177" s="13">
        <f>IF(OR('Government vaccine expenditure'!U177="",'Total vaccine expenditure'!U177=""),"",'Government vaccine expenditure'!U177/'Total vaccine expenditure'!U177)</f>
        <v>1</v>
      </c>
      <c r="U177" s="13">
        <f>IF(OR('Government vaccine expenditure'!V177="",'Total vaccine expenditure'!V177=""),"",'Government vaccine expenditure'!V177/'Total vaccine expenditure'!V177)</f>
        <v>1</v>
      </c>
      <c r="V177" s="13">
        <f>IF(OR('Government vaccine expenditure'!W177="",'Total vaccine expenditure'!W177=""),"",'Government vaccine expenditure'!W177/'Total vaccine expenditure'!W177)</f>
        <v>1</v>
      </c>
      <c r="W177" s="13">
        <f>IF(OR('Government vaccine expenditure'!X177="",'Total vaccine expenditure'!X177=""),"",'Government vaccine expenditure'!X177/'Total vaccine expenditure'!X177)</f>
        <v>1</v>
      </c>
      <c r="X177" s="12"/>
      <c r="Y177" s="9"/>
    </row>
    <row r="178" spans="1:25" x14ac:dyDescent="0.3">
      <c r="A178" s="2" t="s">
        <v>161</v>
      </c>
      <c r="B178" s="10" t="s">
        <v>354</v>
      </c>
      <c r="C178" s="10" t="s">
        <v>416</v>
      </c>
      <c r="D178" s="10" t="s">
        <v>386</v>
      </c>
      <c r="E178" s="13">
        <f>IF(OR('Government vaccine expenditure'!F178="",'Total vaccine expenditure'!F178=""),"",'Government vaccine expenditure'!F178/'Total vaccine expenditure'!F178)</f>
        <v>1.0000000502345161</v>
      </c>
      <c r="F178" s="13">
        <f>IF(OR('Government vaccine expenditure'!G178="",'Total vaccine expenditure'!G178=""),"",'Government vaccine expenditure'!G178/'Total vaccine expenditure'!G178)</f>
        <v>0.99999986160879994</v>
      </c>
      <c r="G178" s="13">
        <f>IF(OR('Government vaccine expenditure'!H178="",'Total vaccine expenditure'!H178=""),"",'Government vaccine expenditure'!H178/'Total vaccine expenditure'!H178)</f>
        <v>1.0000001628059167</v>
      </c>
      <c r="H178" s="13">
        <f>IF(OR('Government vaccine expenditure'!I178="",'Total vaccine expenditure'!I178=""),"",'Government vaccine expenditure'!I178/'Total vaccine expenditure'!I178)</f>
        <v>1.0000001019387754</v>
      </c>
      <c r="I178" s="13">
        <f>IF(OR('Government vaccine expenditure'!J178="",'Total vaccine expenditure'!J178=""),"",'Government vaccine expenditure'!J178/'Total vaccine expenditure'!J178)</f>
        <v>1</v>
      </c>
      <c r="J178" s="13">
        <f>IF(OR('Government vaccine expenditure'!K178="",'Total vaccine expenditure'!K178=""),"",'Government vaccine expenditure'!K178/'Total vaccine expenditure'!K178)</f>
        <v>1</v>
      </c>
      <c r="K178" s="13">
        <f>IF(OR('Government vaccine expenditure'!L178="",'Total vaccine expenditure'!L178=""),"",'Government vaccine expenditure'!L178/'Total vaccine expenditure'!L178)</f>
        <v>1</v>
      </c>
      <c r="L178" s="13">
        <f>IF(OR('Government vaccine expenditure'!M178="",'Total vaccine expenditure'!M178=""),"",'Government vaccine expenditure'!M178/'Total vaccine expenditure'!M178)</f>
        <v>1</v>
      </c>
      <c r="M178" s="13">
        <f>IF(OR('Government vaccine expenditure'!N178="",'Total vaccine expenditure'!N178=""),"",'Government vaccine expenditure'!N178/'Total vaccine expenditure'!N178)</f>
        <v>1</v>
      </c>
      <c r="N178" s="13">
        <f>IF(OR('Government vaccine expenditure'!O178="",'Total vaccine expenditure'!O178=""),"",'Government vaccine expenditure'!O178/'Total vaccine expenditure'!O178)</f>
        <v>1</v>
      </c>
      <c r="O178" s="13">
        <f>IF(OR('Government vaccine expenditure'!P178="",'Total vaccine expenditure'!P178=""),"",'Government vaccine expenditure'!P178/'Total vaccine expenditure'!P178)</f>
        <v>1</v>
      </c>
      <c r="P178" s="13">
        <f>IF(OR('Government vaccine expenditure'!Q178="",'Total vaccine expenditure'!Q178=""),"",'Government vaccine expenditure'!Q178/'Total vaccine expenditure'!Q178)</f>
        <v>1</v>
      </c>
      <c r="Q178" s="13">
        <f>IF(OR('Government vaccine expenditure'!R178="",'Total vaccine expenditure'!R178=""),"",'Government vaccine expenditure'!R178/'Total vaccine expenditure'!R178)</f>
        <v>1</v>
      </c>
      <c r="R178" s="13">
        <f>IF(OR('Government vaccine expenditure'!S178="",'Total vaccine expenditure'!S178=""),"",'Government vaccine expenditure'!S178/'Total vaccine expenditure'!S178)</f>
        <v>1</v>
      </c>
      <c r="S178" s="13">
        <f>IF(OR('Government vaccine expenditure'!T178="",'Total vaccine expenditure'!T178=""),"",'Government vaccine expenditure'!T178/'Total vaccine expenditure'!T178)</f>
        <v>1</v>
      </c>
      <c r="T178" s="13">
        <f>IF(OR('Government vaccine expenditure'!U178="",'Total vaccine expenditure'!U178=""),"",'Government vaccine expenditure'!U178/'Total vaccine expenditure'!U178)</f>
        <v>1</v>
      </c>
      <c r="U178" s="13">
        <f>IF(OR('Government vaccine expenditure'!V178="",'Total vaccine expenditure'!V178=""),"",'Government vaccine expenditure'!V178/'Total vaccine expenditure'!V178)</f>
        <v>1</v>
      </c>
      <c r="V178" s="13">
        <f>IF(OR('Government vaccine expenditure'!W178="",'Total vaccine expenditure'!W178=""),"",'Government vaccine expenditure'!W178/'Total vaccine expenditure'!W178)</f>
        <v>1</v>
      </c>
      <c r="W178" s="13">
        <f>IF(OR('Government vaccine expenditure'!X178="",'Total vaccine expenditure'!X178=""),"",'Government vaccine expenditure'!X178/'Total vaccine expenditure'!X178)</f>
        <v>1</v>
      </c>
      <c r="X178" s="12"/>
      <c r="Y178" s="6"/>
    </row>
    <row r="179" spans="1:25" x14ac:dyDescent="0.3">
      <c r="A179" s="2" t="s">
        <v>162</v>
      </c>
      <c r="B179" s="10" t="s">
        <v>355</v>
      </c>
      <c r="C179" s="10" t="s">
        <v>417</v>
      </c>
      <c r="D179" s="10" t="s">
        <v>374</v>
      </c>
      <c r="E179" s="13" t="str">
        <f>IF(OR('Government vaccine expenditure'!F179="",'Total vaccine expenditure'!F179=""),"",'Government vaccine expenditure'!F179/'Total vaccine expenditure'!F179)</f>
        <v/>
      </c>
      <c r="F179" s="13" t="str">
        <f>IF(OR('Government vaccine expenditure'!G179="",'Total vaccine expenditure'!G179=""),"",'Government vaccine expenditure'!G179/'Total vaccine expenditure'!G179)</f>
        <v/>
      </c>
      <c r="G179" s="13">
        <f>IF(OR('Government vaccine expenditure'!H179="",'Total vaccine expenditure'!H179=""),"",'Government vaccine expenditure'!H179/'Total vaccine expenditure'!H179)</f>
        <v>1</v>
      </c>
      <c r="H179" s="13">
        <f>IF(OR('Government vaccine expenditure'!I179="",'Total vaccine expenditure'!I179=""),"",'Government vaccine expenditure'!I179/'Total vaccine expenditure'!I179)</f>
        <v>0.99999999749459267</v>
      </c>
      <c r="I179" s="13">
        <f>IF(OR('Government vaccine expenditure'!J179="",'Total vaccine expenditure'!J179=""),"",'Government vaccine expenditure'!J179/'Total vaccine expenditure'!J179)</f>
        <v>1</v>
      </c>
      <c r="J179" s="13">
        <f>IF(OR('Government vaccine expenditure'!K179="",'Total vaccine expenditure'!K179=""),"",'Government vaccine expenditure'!K179/'Total vaccine expenditure'!K179)</f>
        <v>1</v>
      </c>
      <c r="K179" s="13">
        <f>IF(OR('Government vaccine expenditure'!L179="",'Total vaccine expenditure'!L179=""),"",'Government vaccine expenditure'!L179/'Total vaccine expenditure'!L179)</f>
        <v>1</v>
      </c>
      <c r="L179" s="13">
        <f>IF(OR('Government vaccine expenditure'!M179="",'Total vaccine expenditure'!M179=""),"",'Government vaccine expenditure'!M179/'Total vaccine expenditure'!M179)</f>
        <v>1</v>
      </c>
      <c r="M179" s="13">
        <f>IF(OR('Government vaccine expenditure'!N179="",'Total vaccine expenditure'!N179=""),"",'Government vaccine expenditure'!N179/'Total vaccine expenditure'!N179)</f>
        <v>1</v>
      </c>
      <c r="N179" s="13">
        <f>IF(OR('Government vaccine expenditure'!O179="",'Total vaccine expenditure'!O179=""),"",'Government vaccine expenditure'!O179/'Total vaccine expenditure'!O179)</f>
        <v>1</v>
      </c>
      <c r="O179" s="13">
        <f>IF(OR('Government vaccine expenditure'!P179="",'Total vaccine expenditure'!P179=""),"",'Government vaccine expenditure'!P179/'Total vaccine expenditure'!P179)</f>
        <v>1</v>
      </c>
      <c r="P179" s="13">
        <f>IF(OR('Government vaccine expenditure'!Q179="",'Total vaccine expenditure'!Q179=""),"",'Government vaccine expenditure'!Q179/'Total vaccine expenditure'!Q179)</f>
        <v>1</v>
      </c>
      <c r="Q179" s="13">
        <f>IF(OR('Government vaccine expenditure'!R179="",'Total vaccine expenditure'!R179=""),"",'Government vaccine expenditure'!R179/'Total vaccine expenditure'!R179)</f>
        <v>1</v>
      </c>
      <c r="R179" s="13">
        <f>IF(OR('Government vaccine expenditure'!S179="",'Total vaccine expenditure'!S179=""),"",'Government vaccine expenditure'!S179/'Total vaccine expenditure'!S179)</f>
        <v>1</v>
      </c>
      <c r="S179" s="13" t="str">
        <f>IF(OR('Government vaccine expenditure'!T179="",'Total vaccine expenditure'!T179=""),"",'Government vaccine expenditure'!T179/'Total vaccine expenditure'!T179)</f>
        <v/>
      </c>
      <c r="T179" s="13" t="str">
        <f>IF(OR('Government vaccine expenditure'!U179="",'Total vaccine expenditure'!U179=""),"",'Government vaccine expenditure'!U179/'Total vaccine expenditure'!U179)</f>
        <v/>
      </c>
      <c r="U179" s="13" t="str">
        <f>IF(OR('Government vaccine expenditure'!V179="",'Total vaccine expenditure'!V179=""),"",'Government vaccine expenditure'!V179/'Total vaccine expenditure'!V179)</f>
        <v/>
      </c>
      <c r="V179" s="13" t="str">
        <f>IF(OR('Government vaccine expenditure'!W179="",'Total vaccine expenditure'!W179=""),"",'Government vaccine expenditure'!W179/'Total vaccine expenditure'!W179)</f>
        <v/>
      </c>
      <c r="W179" s="13" t="str">
        <f>IF(OR('Government vaccine expenditure'!X179="",'Total vaccine expenditure'!X179=""),"",'Government vaccine expenditure'!X179/'Total vaccine expenditure'!X179)</f>
        <v/>
      </c>
      <c r="X179" s="12"/>
      <c r="Y179" s="6"/>
    </row>
    <row r="180" spans="1:25" x14ac:dyDescent="0.3">
      <c r="A180" s="2" t="s">
        <v>163</v>
      </c>
      <c r="B180" s="10" t="s">
        <v>356</v>
      </c>
      <c r="C180" s="10" t="s">
        <v>417</v>
      </c>
      <c r="D180" s="10" t="s">
        <v>374</v>
      </c>
      <c r="E180" s="13">
        <f>IF(OR('Government vaccine expenditure'!F180="",'Total vaccine expenditure'!F180=""),"",'Government vaccine expenditure'!F180/'Total vaccine expenditure'!F180)</f>
        <v>1</v>
      </c>
      <c r="F180" s="13">
        <f>IF(OR('Government vaccine expenditure'!G180="",'Total vaccine expenditure'!G180=""),"",'Government vaccine expenditure'!G180/'Total vaccine expenditure'!G180)</f>
        <v>0.76699999994611101</v>
      </c>
      <c r="G180" s="13">
        <f>IF(OR('Government vaccine expenditure'!H180="",'Total vaccine expenditure'!H180=""),"",'Government vaccine expenditure'!H180/'Total vaccine expenditure'!H180)</f>
        <v>1</v>
      </c>
      <c r="H180" s="13">
        <f>IF(OR('Government vaccine expenditure'!I180="",'Total vaccine expenditure'!I180=""),"",'Government vaccine expenditure'!I180/'Total vaccine expenditure'!I180)</f>
        <v>1</v>
      </c>
      <c r="I180" s="13">
        <f>IF(OR('Government vaccine expenditure'!J180="",'Total vaccine expenditure'!J180=""),"",'Government vaccine expenditure'!J180/'Total vaccine expenditure'!J180)</f>
        <v>1</v>
      </c>
      <c r="J180" s="13">
        <f>IF(OR('Government vaccine expenditure'!K180="",'Total vaccine expenditure'!K180=""),"",'Government vaccine expenditure'!K180/'Total vaccine expenditure'!K180)</f>
        <v>1</v>
      </c>
      <c r="K180" s="13">
        <f>IF(OR('Government vaccine expenditure'!L180="",'Total vaccine expenditure'!L180=""),"",'Government vaccine expenditure'!L180/'Total vaccine expenditure'!L180)</f>
        <v>1</v>
      </c>
      <c r="L180" s="13">
        <f>IF(OR('Government vaccine expenditure'!M180="",'Total vaccine expenditure'!M180=""),"",'Government vaccine expenditure'!M180/'Total vaccine expenditure'!M180)</f>
        <v>1</v>
      </c>
      <c r="M180" s="13">
        <f>IF(OR('Government vaccine expenditure'!N180="",'Total vaccine expenditure'!N180=""),"",'Government vaccine expenditure'!N180/'Total vaccine expenditure'!N180)</f>
        <v>1</v>
      </c>
      <c r="N180" s="13">
        <f>IF(OR('Government vaccine expenditure'!O180="",'Total vaccine expenditure'!O180=""),"",'Government vaccine expenditure'!O180/'Total vaccine expenditure'!O180)</f>
        <v>1</v>
      </c>
      <c r="O180" s="13">
        <f>IF(OR('Government vaccine expenditure'!P180="",'Total vaccine expenditure'!P180=""),"",'Government vaccine expenditure'!P180/'Total vaccine expenditure'!P180)</f>
        <v>1</v>
      </c>
      <c r="P180" s="13">
        <f>IF(OR('Government vaccine expenditure'!Q180="",'Total vaccine expenditure'!Q180=""),"",'Government vaccine expenditure'!Q180/'Total vaccine expenditure'!Q180)</f>
        <v>1</v>
      </c>
      <c r="Q180" s="13" t="str">
        <f>IF(OR('Government vaccine expenditure'!R180="",'Total vaccine expenditure'!R180=""),"",'Government vaccine expenditure'!R180/'Total vaccine expenditure'!R180)</f>
        <v/>
      </c>
      <c r="R180" s="13">
        <f>IF(OR('Government vaccine expenditure'!S180="",'Total vaccine expenditure'!S180=""),"",'Government vaccine expenditure'!S180/'Total vaccine expenditure'!S180)</f>
        <v>1</v>
      </c>
      <c r="S180" s="13">
        <f>IF(OR('Government vaccine expenditure'!T180="",'Total vaccine expenditure'!T180=""),"",'Government vaccine expenditure'!T180/'Total vaccine expenditure'!T180)</f>
        <v>1</v>
      </c>
      <c r="T180" s="13">
        <f>IF(OR('Government vaccine expenditure'!U180="",'Total vaccine expenditure'!U180=""),"",'Government vaccine expenditure'!U180/'Total vaccine expenditure'!U180)</f>
        <v>1</v>
      </c>
      <c r="U180" s="13">
        <f>IF(OR('Government vaccine expenditure'!V180="",'Total vaccine expenditure'!V180=""),"",'Government vaccine expenditure'!V180/'Total vaccine expenditure'!V180)</f>
        <v>1</v>
      </c>
      <c r="V180" s="13">
        <f>IF(OR('Government vaccine expenditure'!W180="",'Total vaccine expenditure'!W180=""),"",'Government vaccine expenditure'!W180/'Total vaccine expenditure'!W180)</f>
        <v>1</v>
      </c>
      <c r="W180" s="13">
        <f>IF(OR('Government vaccine expenditure'!X180="",'Total vaccine expenditure'!X180=""),"",'Government vaccine expenditure'!X180/'Total vaccine expenditure'!X180)</f>
        <v>1</v>
      </c>
      <c r="X180" s="12"/>
      <c r="Y180" s="6"/>
    </row>
    <row r="181" spans="1:25" x14ac:dyDescent="0.3">
      <c r="A181" s="2" t="s">
        <v>164</v>
      </c>
      <c r="B181" s="10" t="s">
        <v>357</v>
      </c>
      <c r="C181" s="10" t="s">
        <v>420</v>
      </c>
      <c r="D181" s="10" t="s">
        <v>378</v>
      </c>
      <c r="E181" s="13">
        <f>IF(OR('Government vaccine expenditure'!F181="",'Total vaccine expenditure'!F181=""),"",'Government vaccine expenditure'!F181/'Total vaccine expenditure'!F181)</f>
        <v>0.1</v>
      </c>
      <c r="F181" s="13">
        <f>IF(OR('Government vaccine expenditure'!G181="",'Total vaccine expenditure'!G181=""),"",'Government vaccine expenditure'!G181/'Total vaccine expenditure'!G181)</f>
        <v>0.1</v>
      </c>
      <c r="G181" s="13">
        <f>IF(OR('Government vaccine expenditure'!H181="",'Total vaccine expenditure'!H181=""),"",'Government vaccine expenditure'!H181/'Total vaccine expenditure'!H181)</f>
        <v>0.1</v>
      </c>
      <c r="H181" s="13">
        <f>IF(OR('Government vaccine expenditure'!I181="",'Total vaccine expenditure'!I181=""),"",'Government vaccine expenditure'!I181/'Total vaccine expenditure'!I181)</f>
        <v>0.20002259504038863</v>
      </c>
      <c r="I181" s="13" t="str">
        <f>IF(OR('Government vaccine expenditure'!J181="",'Total vaccine expenditure'!J181=""),"",'Government vaccine expenditure'!J181/'Total vaccine expenditure'!J181)</f>
        <v/>
      </c>
      <c r="J181" s="13" t="str">
        <f>IF(OR('Government vaccine expenditure'!K181="",'Total vaccine expenditure'!K181=""),"",'Government vaccine expenditure'!K181/'Total vaccine expenditure'!K181)</f>
        <v/>
      </c>
      <c r="K181" s="13" t="str">
        <f>IF(OR('Government vaccine expenditure'!L181="",'Total vaccine expenditure'!L181=""),"",'Government vaccine expenditure'!L181/'Total vaccine expenditure'!L181)</f>
        <v/>
      </c>
      <c r="L181" s="13" t="str">
        <f>IF(OR('Government vaccine expenditure'!M181="",'Total vaccine expenditure'!M181=""),"",'Government vaccine expenditure'!M181/'Total vaccine expenditure'!M181)</f>
        <v/>
      </c>
      <c r="M181" s="13" t="str">
        <f>IF(OR('Government vaccine expenditure'!N181="",'Total vaccine expenditure'!N181=""),"",'Government vaccine expenditure'!N181/'Total vaccine expenditure'!N181)</f>
        <v/>
      </c>
      <c r="N181" s="13" t="str">
        <f>IF(OR('Government vaccine expenditure'!O181="",'Total vaccine expenditure'!O181=""),"",'Government vaccine expenditure'!O181/'Total vaccine expenditure'!O181)</f>
        <v/>
      </c>
      <c r="O181" s="13" t="str">
        <f>IF(OR('Government vaccine expenditure'!P181="",'Total vaccine expenditure'!P181=""),"",'Government vaccine expenditure'!P181/'Total vaccine expenditure'!P181)</f>
        <v/>
      </c>
      <c r="P181" s="13" t="str">
        <f>IF(OR('Government vaccine expenditure'!Q181="",'Total vaccine expenditure'!Q181=""),"",'Government vaccine expenditure'!Q181/'Total vaccine expenditure'!Q181)</f>
        <v/>
      </c>
      <c r="Q181" s="13" t="str">
        <f>IF(OR('Government vaccine expenditure'!R181="",'Total vaccine expenditure'!R181=""),"",'Government vaccine expenditure'!R181/'Total vaccine expenditure'!R181)</f>
        <v/>
      </c>
      <c r="R181" s="13" t="str">
        <f>IF(OR('Government vaccine expenditure'!S181="",'Total vaccine expenditure'!S181=""),"",'Government vaccine expenditure'!S181/'Total vaccine expenditure'!S181)</f>
        <v/>
      </c>
      <c r="S181" s="13">
        <f>IF(OR('Government vaccine expenditure'!T181="",'Total vaccine expenditure'!T181=""),"",'Government vaccine expenditure'!T181/'Total vaccine expenditure'!T181)</f>
        <v>0.51485000000000003</v>
      </c>
      <c r="T181" s="13">
        <f>IF(OR('Government vaccine expenditure'!U181="",'Total vaccine expenditure'!U181=""),"",'Government vaccine expenditure'!U181/'Total vaccine expenditure'!U181)</f>
        <v>0.43478260869565216</v>
      </c>
      <c r="U181" s="13">
        <f>IF(OR('Government vaccine expenditure'!V181="",'Total vaccine expenditure'!V181=""),"",'Government vaccine expenditure'!V181/'Total vaccine expenditure'!V181)</f>
        <v>0.43478260869565216</v>
      </c>
      <c r="V181" s="13">
        <f>IF(OR('Government vaccine expenditure'!W181="",'Total vaccine expenditure'!W181=""),"",'Government vaccine expenditure'!W181/'Total vaccine expenditure'!W181)</f>
        <v>0.45953242267506961</v>
      </c>
      <c r="W181" s="13">
        <f>IF(OR('Government vaccine expenditure'!X181="",'Total vaccine expenditure'!X181=""),"",'Government vaccine expenditure'!X181/'Total vaccine expenditure'!X181)</f>
        <v>0.59999270525586312</v>
      </c>
      <c r="X181" s="12"/>
      <c r="Y181" s="6"/>
    </row>
    <row r="182" spans="1:25" x14ac:dyDescent="0.3">
      <c r="A182" s="2" t="s">
        <v>165</v>
      </c>
      <c r="B182" s="10" t="s">
        <v>358</v>
      </c>
      <c r="C182" s="10" t="s">
        <v>418</v>
      </c>
      <c r="D182" s="10" t="s">
        <v>385</v>
      </c>
      <c r="E182" s="13">
        <f>IF(OR('Government vaccine expenditure'!F182="",'Total vaccine expenditure'!F182=""),"",'Government vaccine expenditure'!F182/'Total vaccine expenditure'!F182)</f>
        <v>0.08</v>
      </c>
      <c r="F182" s="13">
        <f>IF(OR('Government vaccine expenditure'!G182="",'Total vaccine expenditure'!G182=""),"",'Government vaccine expenditure'!G182/'Total vaccine expenditure'!G182)</f>
        <v>0.14900000001281399</v>
      </c>
      <c r="G182" s="13">
        <f>IF(OR('Government vaccine expenditure'!H182="",'Total vaccine expenditure'!H182=""),"",'Government vaccine expenditure'!H182/'Total vaccine expenditure'!H182)</f>
        <v>0.23211522843888469</v>
      </c>
      <c r="H182" s="13">
        <f>IF(OR('Government vaccine expenditure'!I182="",'Total vaccine expenditure'!I182=""),"",'Government vaccine expenditure'!I182/'Total vaccine expenditure'!I182)</f>
        <v>0.13000000001929521</v>
      </c>
      <c r="I182" s="13">
        <f>IF(OR('Government vaccine expenditure'!J182="",'Total vaccine expenditure'!J182=""),"",'Government vaccine expenditure'!J182/'Total vaccine expenditure'!J182)</f>
        <v>0.35822662251800369</v>
      </c>
      <c r="J182" s="13">
        <f>IF(OR('Government vaccine expenditure'!K182="",'Total vaccine expenditure'!K182=""),"",'Government vaccine expenditure'!K182/'Total vaccine expenditure'!K182)</f>
        <v>0.18945194575317426</v>
      </c>
      <c r="K182" s="13">
        <f>IF(OR('Government vaccine expenditure'!L182="",'Total vaccine expenditure'!L182=""),"",'Government vaccine expenditure'!L182/'Total vaccine expenditure'!L182)</f>
        <v>0.17231106836126192</v>
      </c>
      <c r="L182" s="13">
        <f>IF(OR('Government vaccine expenditure'!M182="",'Total vaccine expenditure'!M182=""),"",'Government vaccine expenditure'!M182/'Total vaccine expenditure'!M182)</f>
        <v>0.15865516545516106</v>
      </c>
      <c r="M182" s="13">
        <f>IF(OR('Government vaccine expenditure'!N182="",'Total vaccine expenditure'!N182=""),"",'Government vaccine expenditure'!N182/'Total vaccine expenditure'!N182)</f>
        <v>0.14530850402694259</v>
      </c>
      <c r="N182" s="13">
        <f>IF(OR('Government vaccine expenditure'!O182="",'Total vaccine expenditure'!O182=""),"",'Government vaccine expenditure'!O182/'Total vaccine expenditure'!O182)</f>
        <v>0.10839914760064791</v>
      </c>
      <c r="O182" s="13">
        <f>IF(OR('Government vaccine expenditure'!P182="",'Total vaccine expenditure'!P182=""),"",'Government vaccine expenditure'!P182/'Total vaccine expenditure'!P182)</f>
        <v>6.2179089797876348E-2</v>
      </c>
      <c r="P182" s="13">
        <f>IF(OR('Government vaccine expenditure'!Q182="",'Total vaccine expenditure'!Q182=""),"",'Government vaccine expenditure'!Q182/'Total vaccine expenditure'!Q182)</f>
        <v>0.19620316973712279</v>
      </c>
      <c r="Q182" s="13">
        <f>IF(OR('Government vaccine expenditure'!R182="",'Total vaccine expenditure'!R182=""),"",'Government vaccine expenditure'!R182/'Total vaccine expenditure'!R182)</f>
        <v>0.21014359551993878</v>
      </c>
      <c r="R182" s="13">
        <f>IF(OR('Government vaccine expenditure'!S182="",'Total vaccine expenditure'!S182=""),"",'Government vaccine expenditure'!S182/'Total vaccine expenditure'!S182)</f>
        <v>0.14578401092916365</v>
      </c>
      <c r="S182" s="13" t="str">
        <f>IF(OR('Government vaccine expenditure'!T182="",'Total vaccine expenditure'!T182=""),"",'Government vaccine expenditure'!T182/'Total vaccine expenditure'!T182)</f>
        <v/>
      </c>
      <c r="T182" s="13">
        <f>IF(OR('Government vaccine expenditure'!U182="",'Total vaccine expenditure'!U182=""),"",'Government vaccine expenditure'!U182/'Total vaccine expenditure'!U182)</f>
        <v>0.15682682496215444</v>
      </c>
      <c r="U182" s="13">
        <f>IF(OR('Government vaccine expenditure'!V182="",'Total vaccine expenditure'!V182=""),"",'Government vaccine expenditure'!V182/'Total vaccine expenditure'!V182)</f>
        <v>0.15682681123599904</v>
      </c>
      <c r="V182" s="13">
        <f>IF(OR('Government vaccine expenditure'!W182="",'Total vaccine expenditure'!W182=""),"",'Government vaccine expenditure'!W182/'Total vaccine expenditure'!W182)</f>
        <v>1</v>
      </c>
      <c r="W182" s="13">
        <f>IF(OR('Government vaccine expenditure'!X182="",'Total vaccine expenditure'!X182=""),"",'Government vaccine expenditure'!X182/'Total vaccine expenditure'!X182)</f>
        <v>0.19163301367261215</v>
      </c>
      <c r="X182" s="12"/>
      <c r="Y182" s="9"/>
    </row>
    <row r="183" spans="1:25" x14ac:dyDescent="0.3">
      <c r="A183" s="2" t="s">
        <v>166</v>
      </c>
      <c r="B183" s="10" t="s">
        <v>359</v>
      </c>
      <c r="C183" s="10" t="s">
        <v>417</v>
      </c>
      <c r="D183" s="10" t="s">
        <v>376</v>
      </c>
      <c r="E183" s="13">
        <f>IF(OR('Government vaccine expenditure'!F183="",'Total vaccine expenditure'!F183=""),"",'Government vaccine expenditure'!F183/'Total vaccine expenditure'!F183)</f>
        <v>0.99209998775266717</v>
      </c>
      <c r="F183" s="13">
        <f>IF(OR('Government vaccine expenditure'!G183="",'Total vaccine expenditure'!G183=""),"",'Government vaccine expenditure'!G183/'Total vaccine expenditure'!G183)</f>
        <v>1.0000000074511572</v>
      </c>
      <c r="G183" s="13">
        <f>IF(OR('Government vaccine expenditure'!H183="",'Total vaccine expenditure'!H183=""),"",'Government vaccine expenditure'!H183/'Total vaccine expenditure'!H183)</f>
        <v>1</v>
      </c>
      <c r="H183" s="13">
        <f>IF(OR('Government vaccine expenditure'!I183="",'Total vaccine expenditure'!I183=""),"",'Government vaccine expenditure'!I183/'Total vaccine expenditure'!I183)</f>
        <v>1</v>
      </c>
      <c r="I183" s="13">
        <f>IF(OR('Government vaccine expenditure'!J183="",'Total vaccine expenditure'!J183=""),"",'Government vaccine expenditure'!J183/'Total vaccine expenditure'!J183)</f>
        <v>1</v>
      </c>
      <c r="J183" s="13">
        <f>IF(OR('Government vaccine expenditure'!K183="",'Total vaccine expenditure'!K183=""),"",'Government vaccine expenditure'!K183/'Total vaccine expenditure'!K183)</f>
        <v>1</v>
      </c>
      <c r="K183" s="13" t="str">
        <f>IF(OR('Government vaccine expenditure'!L183="",'Total vaccine expenditure'!L183=""),"",'Government vaccine expenditure'!L183/'Total vaccine expenditure'!L183)</f>
        <v/>
      </c>
      <c r="L183" s="13" t="str">
        <f>IF(OR('Government vaccine expenditure'!M183="",'Total vaccine expenditure'!M183=""),"",'Government vaccine expenditure'!M183/'Total vaccine expenditure'!M183)</f>
        <v/>
      </c>
      <c r="M183" s="13" t="str">
        <f>IF(OR('Government vaccine expenditure'!N183="",'Total vaccine expenditure'!N183=""),"",'Government vaccine expenditure'!N183/'Total vaccine expenditure'!N183)</f>
        <v/>
      </c>
      <c r="N183" s="13" t="str">
        <f>IF(OR('Government vaccine expenditure'!O183="",'Total vaccine expenditure'!O183=""),"",'Government vaccine expenditure'!O183/'Total vaccine expenditure'!O183)</f>
        <v/>
      </c>
      <c r="O183" s="13">
        <f>IF(OR('Government vaccine expenditure'!P183="",'Total vaccine expenditure'!P183=""),"",'Government vaccine expenditure'!P183/'Total vaccine expenditure'!P183)</f>
        <v>1</v>
      </c>
      <c r="P183" s="13">
        <f>IF(OR('Government vaccine expenditure'!Q183="",'Total vaccine expenditure'!Q183=""),"",'Government vaccine expenditure'!Q183/'Total vaccine expenditure'!Q183)</f>
        <v>1</v>
      </c>
      <c r="Q183" s="13" t="str">
        <f>IF(OR('Government vaccine expenditure'!R183="",'Total vaccine expenditure'!R183=""),"",'Government vaccine expenditure'!R183/'Total vaccine expenditure'!R183)</f>
        <v/>
      </c>
      <c r="R183" s="13" t="str">
        <f>IF(OR('Government vaccine expenditure'!S183="",'Total vaccine expenditure'!S183=""),"",'Government vaccine expenditure'!S183/'Total vaccine expenditure'!S183)</f>
        <v/>
      </c>
      <c r="S183" s="13">
        <f>IF(OR('Government vaccine expenditure'!T183="",'Total vaccine expenditure'!T183=""),"",'Government vaccine expenditure'!T183/'Total vaccine expenditure'!T183)</f>
        <v>1</v>
      </c>
      <c r="T183" s="13">
        <f>IF(OR('Government vaccine expenditure'!U183="",'Total vaccine expenditure'!U183=""),"",'Government vaccine expenditure'!U183/'Total vaccine expenditure'!U183)</f>
        <v>1</v>
      </c>
      <c r="U183" s="13">
        <f>IF(OR('Government vaccine expenditure'!V183="",'Total vaccine expenditure'!V183=""),"",'Government vaccine expenditure'!V183/'Total vaccine expenditure'!V183)</f>
        <v>1</v>
      </c>
      <c r="V183" s="13">
        <f>IF(OR('Government vaccine expenditure'!W183="",'Total vaccine expenditure'!W183=""),"",'Government vaccine expenditure'!W183/'Total vaccine expenditure'!W183)</f>
        <v>1</v>
      </c>
      <c r="W183" s="13">
        <f>IF(OR('Government vaccine expenditure'!X183="",'Total vaccine expenditure'!X183=""),"",'Government vaccine expenditure'!X183/'Total vaccine expenditure'!X183)</f>
        <v>1</v>
      </c>
      <c r="X183" s="12"/>
      <c r="Y183" s="6"/>
    </row>
    <row r="184" spans="1:25" x14ac:dyDescent="0.3">
      <c r="A184" s="2" t="s">
        <v>394</v>
      </c>
      <c r="B184" s="10" t="s">
        <v>360</v>
      </c>
      <c r="C184" s="10" t="s">
        <v>416</v>
      </c>
      <c r="D184" s="10" t="s">
        <v>374</v>
      </c>
      <c r="E184" s="13" t="str">
        <f>IF(OR('Government vaccine expenditure'!F184="",'Total vaccine expenditure'!F184=""),"",'Government vaccine expenditure'!F184/'Total vaccine expenditure'!F184)</f>
        <v/>
      </c>
      <c r="F184" s="13" t="str">
        <f>IF(OR('Government vaccine expenditure'!G184="",'Total vaccine expenditure'!G184=""),"",'Government vaccine expenditure'!G184/'Total vaccine expenditure'!G184)</f>
        <v/>
      </c>
      <c r="G184" s="13" t="str">
        <f>IF(OR('Government vaccine expenditure'!H184="",'Total vaccine expenditure'!H184=""),"",'Government vaccine expenditure'!H184/'Total vaccine expenditure'!H184)</f>
        <v/>
      </c>
      <c r="H184" s="13" t="str">
        <f>IF(OR('Government vaccine expenditure'!I184="",'Total vaccine expenditure'!I184=""),"",'Government vaccine expenditure'!I184/'Total vaccine expenditure'!I184)</f>
        <v/>
      </c>
      <c r="I184" s="13" t="str">
        <f>IF(OR('Government vaccine expenditure'!J184="",'Total vaccine expenditure'!J184=""),"",'Government vaccine expenditure'!J184/'Total vaccine expenditure'!J184)</f>
        <v/>
      </c>
      <c r="J184" s="13" t="str">
        <f>IF(OR('Government vaccine expenditure'!K184="",'Total vaccine expenditure'!K184=""),"",'Government vaccine expenditure'!K184/'Total vaccine expenditure'!K184)</f>
        <v/>
      </c>
      <c r="K184" s="13" t="str">
        <f>IF(OR('Government vaccine expenditure'!L184="",'Total vaccine expenditure'!L184=""),"",'Government vaccine expenditure'!L184/'Total vaccine expenditure'!L184)</f>
        <v/>
      </c>
      <c r="L184" s="13" t="str">
        <f>IF(OR('Government vaccine expenditure'!M184="",'Total vaccine expenditure'!M184=""),"",'Government vaccine expenditure'!M184/'Total vaccine expenditure'!M184)</f>
        <v/>
      </c>
      <c r="M184" s="13" t="str">
        <f>IF(OR('Government vaccine expenditure'!N184="",'Total vaccine expenditure'!N184=""),"",'Government vaccine expenditure'!N184/'Total vaccine expenditure'!N184)</f>
        <v/>
      </c>
      <c r="N184" s="13" t="str">
        <f>IF(OR('Government vaccine expenditure'!O184="",'Total vaccine expenditure'!O184=""),"",'Government vaccine expenditure'!O184/'Total vaccine expenditure'!O184)</f>
        <v/>
      </c>
      <c r="O184" s="13" t="str">
        <f>IF(OR('Government vaccine expenditure'!P184="",'Total vaccine expenditure'!P184=""),"",'Government vaccine expenditure'!P184/'Total vaccine expenditure'!P184)</f>
        <v/>
      </c>
      <c r="P184" s="13" t="str">
        <f>IF(OR('Government vaccine expenditure'!Q184="",'Total vaccine expenditure'!Q184=""),"",'Government vaccine expenditure'!Q184/'Total vaccine expenditure'!Q184)</f>
        <v/>
      </c>
      <c r="Q184" s="13" t="str">
        <f>IF(OR('Government vaccine expenditure'!R184="",'Total vaccine expenditure'!R184=""),"",'Government vaccine expenditure'!R184/'Total vaccine expenditure'!R184)</f>
        <v/>
      </c>
      <c r="R184" s="13" t="str">
        <f>IF(OR('Government vaccine expenditure'!S184="",'Total vaccine expenditure'!S184=""),"",'Government vaccine expenditure'!S184/'Total vaccine expenditure'!S184)</f>
        <v/>
      </c>
      <c r="S184" s="13" t="str">
        <f>IF(OR('Government vaccine expenditure'!T184="",'Total vaccine expenditure'!T184=""),"",'Government vaccine expenditure'!T184/'Total vaccine expenditure'!T184)</f>
        <v/>
      </c>
      <c r="T184" s="13" t="str">
        <f>IF(OR('Government vaccine expenditure'!U184="",'Total vaccine expenditure'!U184=""),"",'Government vaccine expenditure'!U184/'Total vaccine expenditure'!U184)</f>
        <v/>
      </c>
      <c r="U184" s="13" t="str">
        <f>IF(OR('Government vaccine expenditure'!V184="",'Total vaccine expenditure'!V184=""),"",'Government vaccine expenditure'!V184/'Total vaccine expenditure'!V184)</f>
        <v/>
      </c>
      <c r="V184" s="13" t="str">
        <f>IF(OR('Government vaccine expenditure'!W184="",'Total vaccine expenditure'!W184=""),"",'Government vaccine expenditure'!W184/'Total vaccine expenditure'!W184)</f>
        <v/>
      </c>
      <c r="W184" s="13" t="str">
        <f>IF(OR('Government vaccine expenditure'!X184="",'Total vaccine expenditure'!X184=""),"",'Government vaccine expenditure'!X184/'Total vaccine expenditure'!X184)</f>
        <v/>
      </c>
      <c r="X184" s="12"/>
      <c r="Y184" s="9"/>
    </row>
    <row r="185" spans="1:25" x14ac:dyDescent="0.3">
      <c r="A185" s="2" t="s">
        <v>402</v>
      </c>
      <c r="B185" s="10" t="s">
        <v>361</v>
      </c>
      <c r="C185" s="10" t="s">
        <v>417</v>
      </c>
      <c r="D185" s="10" t="s">
        <v>374</v>
      </c>
      <c r="E185" s="13" t="str">
        <f>IF(OR('Government vaccine expenditure'!F185="",'Total vaccine expenditure'!F185=""),"",'Government vaccine expenditure'!F185/'Total vaccine expenditure'!F185)</f>
        <v/>
      </c>
      <c r="F185" s="13" t="str">
        <f>IF(OR('Government vaccine expenditure'!G185="",'Total vaccine expenditure'!G185=""),"",'Government vaccine expenditure'!G185/'Total vaccine expenditure'!G185)</f>
        <v/>
      </c>
      <c r="G185" s="13" t="str">
        <f>IF(OR('Government vaccine expenditure'!H185="",'Total vaccine expenditure'!H185=""),"",'Government vaccine expenditure'!H185/'Total vaccine expenditure'!H185)</f>
        <v/>
      </c>
      <c r="H185" s="13" t="str">
        <f>IF(OR('Government vaccine expenditure'!I185="",'Total vaccine expenditure'!I185=""),"",'Government vaccine expenditure'!I185/'Total vaccine expenditure'!I185)</f>
        <v/>
      </c>
      <c r="I185" s="13" t="str">
        <f>IF(OR('Government vaccine expenditure'!J185="",'Total vaccine expenditure'!J185=""),"",'Government vaccine expenditure'!J185/'Total vaccine expenditure'!J185)</f>
        <v/>
      </c>
      <c r="J185" s="13" t="str">
        <f>IF(OR('Government vaccine expenditure'!K185="",'Total vaccine expenditure'!K185=""),"",'Government vaccine expenditure'!K185/'Total vaccine expenditure'!K185)</f>
        <v/>
      </c>
      <c r="K185" s="13" t="str">
        <f>IF(OR('Government vaccine expenditure'!L185="",'Total vaccine expenditure'!L185=""),"",'Government vaccine expenditure'!L185/'Total vaccine expenditure'!L185)</f>
        <v/>
      </c>
      <c r="L185" s="13" t="str">
        <f>IF(OR('Government vaccine expenditure'!M185="",'Total vaccine expenditure'!M185=""),"",'Government vaccine expenditure'!M185/'Total vaccine expenditure'!M185)</f>
        <v/>
      </c>
      <c r="M185" s="13" t="str">
        <f>IF(OR('Government vaccine expenditure'!N185="",'Total vaccine expenditure'!N185=""),"",'Government vaccine expenditure'!N185/'Total vaccine expenditure'!N185)</f>
        <v/>
      </c>
      <c r="N185" s="13" t="str">
        <f>IF(OR('Government vaccine expenditure'!O185="",'Total vaccine expenditure'!O185=""),"",'Government vaccine expenditure'!O185/'Total vaccine expenditure'!O185)</f>
        <v/>
      </c>
      <c r="O185" s="13" t="str">
        <f>IF(OR('Government vaccine expenditure'!P185="",'Total vaccine expenditure'!P185=""),"",'Government vaccine expenditure'!P185/'Total vaccine expenditure'!P185)</f>
        <v/>
      </c>
      <c r="P185" s="13" t="str">
        <f>IF(OR('Government vaccine expenditure'!Q185="",'Total vaccine expenditure'!Q185=""),"",'Government vaccine expenditure'!Q185/'Total vaccine expenditure'!Q185)</f>
        <v/>
      </c>
      <c r="Q185" s="13" t="str">
        <f>IF(OR('Government vaccine expenditure'!R185="",'Total vaccine expenditure'!R185=""),"",'Government vaccine expenditure'!R185/'Total vaccine expenditure'!R185)</f>
        <v/>
      </c>
      <c r="R185" s="13" t="str">
        <f>IF(OR('Government vaccine expenditure'!S185="",'Total vaccine expenditure'!S185=""),"",'Government vaccine expenditure'!S185/'Total vaccine expenditure'!S185)</f>
        <v/>
      </c>
      <c r="S185" s="13" t="str">
        <f>IF(OR('Government vaccine expenditure'!T185="",'Total vaccine expenditure'!T185=""),"",'Government vaccine expenditure'!T185/'Total vaccine expenditure'!T185)</f>
        <v/>
      </c>
      <c r="T185" s="13" t="str">
        <f>IF(OR('Government vaccine expenditure'!U185="",'Total vaccine expenditure'!U185=""),"",'Government vaccine expenditure'!U185/'Total vaccine expenditure'!U185)</f>
        <v/>
      </c>
      <c r="U185" s="13" t="str">
        <f>IF(OR('Government vaccine expenditure'!V185="",'Total vaccine expenditure'!V185=""),"",'Government vaccine expenditure'!V185/'Total vaccine expenditure'!V185)</f>
        <v/>
      </c>
      <c r="V185" s="13" t="str">
        <f>IF(OR('Government vaccine expenditure'!W185="",'Total vaccine expenditure'!W185=""),"",'Government vaccine expenditure'!W185/'Total vaccine expenditure'!W185)</f>
        <v/>
      </c>
      <c r="W185" s="13" t="str">
        <f>IF(OR('Government vaccine expenditure'!X185="",'Total vaccine expenditure'!X185=""),"",'Government vaccine expenditure'!X185/'Total vaccine expenditure'!X185)</f>
        <v/>
      </c>
      <c r="X185" s="12"/>
      <c r="Y185" s="9"/>
    </row>
    <row r="186" spans="1:25" x14ac:dyDescent="0.3">
      <c r="A186" s="2" t="s">
        <v>167</v>
      </c>
      <c r="B186" s="10" t="s">
        <v>362</v>
      </c>
      <c r="C186" s="10" t="s">
        <v>418</v>
      </c>
      <c r="D186" s="10" t="s">
        <v>379</v>
      </c>
      <c r="E186" s="13">
        <f>IF(OR('Government vaccine expenditure'!F186="",'Total vaccine expenditure'!F186=""),"",'Government vaccine expenditure'!F186/'Total vaccine expenditure'!F186)</f>
        <v>0.83000000000744689</v>
      </c>
      <c r="F186" s="13">
        <f>IF(OR('Government vaccine expenditure'!G186="",'Total vaccine expenditure'!G186=""),"",'Government vaccine expenditure'!G186/'Total vaccine expenditure'!G186)</f>
        <v>0.74799999995968525</v>
      </c>
      <c r="G186" s="13">
        <f>IF(OR('Government vaccine expenditure'!H186="",'Total vaccine expenditure'!H186=""),"",'Government vaccine expenditure'!H186/'Total vaccine expenditure'!H186)</f>
        <v>0.9300000782414225</v>
      </c>
      <c r="H186" s="13">
        <f>IF(OR('Government vaccine expenditure'!I186="",'Total vaccine expenditure'!I186=""),"",'Government vaccine expenditure'!I186/'Total vaccine expenditure'!I186)</f>
        <v>0.20999999383466045</v>
      </c>
      <c r="I186" s="13">
        <f>IF(OR('Government vaccine expenditure'!J186="",'Total vaccine expenditure'!J186=""),"",'Government vaccine expenditure'!J186/'Total vaccine expenditure'!J186)</f>
        <v>0.1790032714904671</v>
      </c>
      <c r="J186" s="13">
        <f>IF(OR('Government vaccine expenditure'!K186="",'Total vaccine expenditure'!K186=""),"",'Government vaccine expenditure'!K186/'Total vaccine expenditure'!K186)</f>
        <v>0.22845885261540089</v>
      </c>
      <c r="K186" s="13">
        <f>IF(OR('Government vaccine expenditure'!L186="",'Total vaccine expenditure'!L186=""),"",'Government vaccine expenditure'!L186/'Total vaccine expenditure'!L186)</f>
        <v>0.2499071173021486</v>
      </c>
      <c r="L186" s="13">
        <f>IF(OR('Government vaccine expenditure'!M186="",'Total vaccine expenditure'!M186=""),"",'Government vaccine expenditure'!M186/'Total vaccine expenditure'!M186)</f>
        <v>6.61940436556024E-2</v>
      </c>
      <c r="M186" s="13">
        <f>IF(OR('Government vaccine expenditure'!N186="",'Total vaccine expenditure'!N186=""),"",'Government vaccine expenditure'!N186/'Total vaccine expenditure'!N186)</f>
        <v>5.9781967561988683E-2</v>
      </c>
      <c r="N186" s="13">
        <f>IF(OR('Government vaccine expenditure'!O186="",'Total vaccine expenditure'!O186=""),"",'Government vaccine expenditure'!O186/'Total vaccine expenditure'!O186)</f>
        <v>0.10983601725047572</v>
      </c>
      <c r="O186" s="13">
        <f>IF(OR('Government vaccine expenditure'!P186="",'Total vaccine expenditure'!P186=""),"",'Government vaccine expenditure'!P186/'Total vaccine expenditure'!P186)</f>
        <v>0.16544261542490943</v>
      </c>
      <c r="P186" s="13">
        <f>IF(OR('Government vaccine expenditure'!Q186="",'Total vaccine expenditure'!Q186=""),"",'Government vaccine expenditure'!Q186/'Total vaccine expenditure'!Q186)</f>
        <v>0.15482250092453997</v>
      </c>
      <c r="Q186" s="13">
        <f>IF(OR('Government vaccine expenditure'!R186="",'Total vaccine expenditure'!R186=""),"",'Government vaccine expenditure'!R186/'Total vaccine expenditure'!R186)</f>
        <v>0.14510518989359514</v>
      </c>
      <c r="R186" s="13">
        <f>IF(OR('Government vaccine expenditure'!S186="",'Total vaccine expenditure'!S186=""),"",'Government vaccine expenditure'!S186/'Total vaccine expenditure'!S186)</f>
        <v>0.17109619775739615</v>
      </c>
      <c r="S186" s="13" t="str">
        <f>IF(OR('Government vaccine expenditure'!T186="",'Total vaccine expenditure'!T186=""),"",'Government vaccine expenditure'!T186/'Total vaccine expenditure'!T186)</f>
        <v/>
      </c>
      <c r="T186" s="13">
        <f>IF(OR('Government vaccine expenditure'!U186="",'Total vaccine expenditure'!U186=""),"",'Government vaccine expenditure'!U186/'Total vaccine expenditure'!U186)</f>
        <v>0.2932531331473201</v>
      </c>
      <c r="U186" s="13">
        <f>IF(OR('Government vaccine expenditure'!V186="",'Total vaccine expenditure'!V186=""),"",'Government vaccine expenditure'!V186/'Total vaccine expenditure'!V186)</f>
        <v>0.227449623614976</v>
      </c>
      <c r="V186" s="13">
        <f>IF(OR('Government vaccine expenditure'!W186="",'Total vaccine expenditure'!W186=""),"",'Government vaccine expenditure'!W186/'Total vaccine expenditure'!W186)</f>
        <v>0.82307788839475227</v>
      </c>
      <c r="W186" s="13">
        <f>IF(OR('Government vaccine expenditure'!X186="",'Total vaccine expenditure'!X186=""),"",'Government vaccine expenditure'!X186/'Total vaccine expenditure'!X186)</f>
        <v>0.27498704821007852</v>
      </c>
      <c r="X186" s="12"/>
      <c r="Y186" s="6"/>
    </row>
    <row r="187" spans="1:25" x14ac:dyDescent="0.3">
      <c r="A187" s="2" t="s">
        <v>414</v>
      </c>
      <c r="B187" s="10" t="s">
        <v>363</v>
      </c>
      <c r="C187" s="10" t="s">
        <v>419</v>
      </c>
      <c r="D187" s="10" t="s">
        <v>374</v>
      </c>
      <c r="E187" s="13" t="str">
        <f>IF(OR('Government vaccine expenditure'!F187="",'Total vaccine expenditure'!F187=""),"",'Government vaccine expenditure'!F187/'Total vaccine expenditure'!F187)</f>
        <v/>
      </c>
      <c r="F187" s="13" t="str">
        <f>IF(OR('Government vaccine expenditure'!G187="",'Total vaccine expenditure'!G187=""),"",'Government vaccine expenditure'!G187/'Total vaccine expenditure'!G187)</f>
        <v/>
      </c>
      <c r="G187" s="13" t="str">
        <f>IF(OR('Government vaccine expenditure'!H187="",'Total vaccine expenditure'!H187=""),"",'Government vaccine expenditure'!H187/'Total vaccine expenditure'!H187)</f>
        <v/>
      </c>
      <c r="H187" s="13" t="str">
        <f>IF(OR('Government vaccine expenditure'!I187="",'Total vaccine expenditure'!I187=""),"",'Government vaccine expenditure'!I187/'Total vaccine expenditure'!I187)</f>
        <v/>
      </c>
      <c r="I187" s="13" t="str">
        <f>IF(OR('Government vaccine expenditure'!J187="",'Total vaccine expenditure'!J187=""),"",'Government vaccine expenditure'!J187/'Total vaccine expenditure'!J187)</f>
        <v/>
      </c>
      <c r="J187" s="13" t="str">
        <f>IF(OR('Government vaccine expenditure'!K187="",'Total vaccine expenditure'!K187=""),"",'Government vaccine expenditure'!K187/'Total vaccine expenditure'!K187)</f>
        <v/>
      </c>
      <c r="K187" s="13" t="str">
        <f>IF(OR('Government vaccine expenditure'!L187="",'Total vaccine expenditure'!L187=""),"",'Government vaccine expenditure'!L187/'Total vaccine expenditure'!L187)</f>
        <v/>
      </c>
      <c r="L187" s="13" t="str">
        <f>IF(OR('Government vaccine expenditure'!M187="",'Total vaccine expenditure'!M187=""),"",'Government vaccine expenditure'!M187/'Total vaccine expenditure'!M187)</f>
        <v/>
      </c>
      <c r="M187" s="13" t="str">
        <f>IF(OR('Government vaccine expenditure'!N187="",'Total vaccine expenditure'!N187=""),"",'Government vaccine expenditure'!N187/'Total vaccine expenditure'!N187)</f>
        <v/>
      </c>
      <c r="N187" s="13" t="str">
        <f>IF(OR('Government vaccine expenditure'!O187="",'Total vaccine expenditure'!O187=""),"",'Government vaccine expenditure'!O187/'Total vaccine expenditure'!O187)</f>
        <v/>
      </c>
      <c r="O187" s="13" t="str">
        <f>IF(OR('Government vaccine expenditure'!P187="",'Total vaccine expenditure'!P187=""),"",'Government vaccine expenditure'!P187/'Total vaccine expenditure'!P187)</f>
        <v/>
      </c>
      <c r="P187" s="13" t="str">
        <f>IF(OR('Government vaccine expenditure'!Q187="",'Total vaccine expenditure'!Q187=""),"",'Government vaccine expenditure'!Q187/'Total vaccine expenditure'!Q187)</f>
        <v/>
      </c>
      <c r="Q187" s="13" t="str">
        <f>IF(OR('Government vaccine expenditure'!R187="",'Total vaccine expenditure'!R187=""),"",'Government vaccine expenditure'!R187/'Total vaccine expenditure'!R187)</f>
        <v/>
      </c>
      <c r="R187" s="13" t="str">
        <f>IF(OR('Government vaccine expenditure'!S187="",'Total vaccine expenditure'!S187=""),"",'Government vaccine expenditure'!S187/'Total vaccine expenditure'!S187)</f>
        <v/>
      </c>
      <c r="S187" s="13" t="str">
        <f>IF(OR('Government vaccine expenditure'!T187="",'Total vaccine expenditure'!T187=""),"",'Government vaccine expenditure'!T187/'Total vaccine expenditure'!T187)</f>
        <v/>
      </c>
      <c r="T187" s="13" t="str">
        <f>IF(OR('Government vaccine expenditure'!U187="",'Total vaccine expenditure'!U187=""),"",'Government vaccine expenditure'!U187/'Total vaccine expenditure'!U187)</f>
        <v/>
      </c>
      <c r="U187" s="13" t="str">
        <f>IF(OR('Government vaccine expenditure'!V187="",'Total vaccine expenditure'!V187=""),"",'Government vaccine expenditure'!V187/'Total vaccine expenditure'!V187)</f>
        <v/>
      </c>
      <c r="V187" s="13" t="str">
        <f>IF(OR('Government vaccine expenditure'!W187="",'Total vaccine expenditure'!W187=""),"",'Government vaccine expenditure'!W187/'Total vaccine expenditure'!W187)</f>
        <v/>
      </c>
      <c r="W187" s="13" t="str">
        <f>IF(OR('Government vaccine expenditure'!X187="",'Total vaccine expenditure'!X187=""),"",'Government vaccine expenditure'!X187/'Total vaccine expenditure'!X187)</f>
        <v/>
      </c>
      <c r="X187" s="12"/>
      <c r="Y187" s="9"/>
    </row>
    <row r="188" spans="1:25" x14ac:dyDescent="0.3">
      <c r="A188" s="2" t="s">
        <v>168</v>
      </c>
      <c r="B188" s="10" t="s">
        <v>364</v>
      </c>
      <c r="C188" s="10" t="s">
        <v>419</v>
      </c>
      <c r="D188" s="10" t="s">
        <v>374</v>
      </c>
      <c r="E188" s="13">
        <f>IF(OR('Government vaccine expenditure'!F188="",'Total vaccine expenditure'!F188=""),"",'Government vaccine expenditure'!F188/'Total vaccine expenditure'!F188)</f>
        <v>1</v>
      </c>
      <c r="F188" s="13">
        <f>IF(OR('Government vaccine expenditure'!G188="",'Total vaccine expenditure'!G188=""),"",'Government vaccine expenditure'!G188/'Total vaccine expenditure'!G188)</f>
        <v>1.00000008401897</v>
      </c>
      <c r="G188" s="13">
        <f>IF(OR('Government vaccine expenditure'!H188="",'Total vaccine expenditure'!H188=""),"",'Government vaccine expenditure'!H188/'Total vaccine expenditure'!H188)</f>
        <v>0.99999993458132608</v>
      </c>
      <c r="H188" s="13">
        <f>IF(OR('Government vaccine expenditure'!I188="",'Total vaccine expenditure'!I188=""),"",'Government vaccine expenditure'!I188/'Total vaccine expenditure'!I188)</f>
        <v>1</v>
      </c>
      <c r="I188" s="13">
        <f>IF(OR('Government vaccine expenditure'!J188="",'Total vaccine expenditure'!J188=""),"",'Government vaccine expenditure'!J188/'Total vaccine expenditure'!J188)</f>
        <v>1</v>
      </c>
      <c r="J188" s="13">
        <f>IF(OR('Government vaccine expenditure'!K188="",'Total vaccine expenditure'!K188=""),"",'Government vaccine expenditure'!K188/'Total vaccine expenditure'!K188)</f>
        <v>1</v>
      </c>
      <c r="K188" s="13">
        <f>IF(OR('Government vaccine expenditure'!L188="",'Total vaccine expenditure'!L188=""),"",'Government vaccine expenditure'!L188/'Total vaccine expenditure'!L188)</f>
        <v>1</v>
      </c>
      <c r="L188" s="13">
        <f>IF(OR('Government vaccine expenditure'!M188="",'Total vaccine expenditure'!M188=""),"",'Government vaccine expenditure'!M188/'Total vaccine expenditure'!M188)</f>
        <v>1</v>
      </c>
      <c r="M188" s="13">
        <f>IF(OR('Government vaccine expenditure'!N188="",'Total vaccine expenditure'!N188=""),"",'Government vaccine expenditure'!N188/'Total vaccine expenditure'!N188)</f>
        <v>1</v>
      </c>
      <c r="N188" s="13">
        <f>IF(OR('Government vaccine expenditure'!O188="",'Total vaccine expenditure'!O188=""),"",'Government vaccine expenditure'!O188/'Total vaccine expenditure'!O188)</f>
        <v>1</v>
      </c>
      <c r="O188" s="13">
        <f>IF(OR('Government vaccine expenditure'!P188="",'Total vaccine expenditure'!P188=""),"",'Government vaccine expenditure'!P188/'Total vaccine expenditure'!P188)</f>
        <v>1</v>
      </c>
      <c r="P188" s="13">
        <f>IF(OR('Government vaccine expenditure'!Q188="",'Total vaccine expenditure'!Q188=""),"",'Government vaccine expenditure'!Q188/'Total vaccine expenditure'!Q188)</f>
        <v>1</v>
      </c>
      <c r="Q188" s="13">
        <f>IF(OR('Government vaccine expenditure'!R188="",'Total vaccine expenditure'!R188=""),"",'Government vaccine expenditure'!R188/'Total vaccine expenditure'!R188)</f>
        <v>1</v>
      </c>
      <c r="R188" s="13">
        <f>IF(OR('Government vaccine expenditure'!S188="",'Total vaccine expenditure'!S188=""),"",'Government vaccine expenditure'!S188/'Total vaccine expenditure'!S188)</f>
        <v>1</v>
      </c>
      <c r="S188" s="13">
        <f>IF(OR('Government vaccine expenditure'!T188="",'Total vaccine expenditure'!T188=""),"",'Government vaccine expenditure'!T188/'Total vaccine expenditure'!T188)</f>
        <v>1</v>
      </c>
      <c r="T188" s="13">
        <f>IF(OR('Government vaccine expenditure'!U188="",'Total vaccine expenditure'!U188=""),"",'Government vaccine expenditure'!U188/'Total vaccine expenditure'!U188)</f>
        <v>1</v>
      </c>
      <c r="U188" s="13">
        <f>IF(OR('Government vaccine expenditure'!V188="",'Total vaccine expenditure'!V188=""),"",'Government vaccine expenditure'!V188/'Total vaccine expenditure'!V188)</f>
        <v>1</v>
      </c>
      <c r="V188" s="13">
        <f>IF(OR('Government vaccine expenditure'!W188="",'Total vaccine expenditure'!W188=""),"",'Government vaccine expenditure'!W188/'Total vaccine expenditure'!W188)</f>
        <v>0.77926570918606997</v>
      </c>
      <c r="W188" s="13">
        <f>IF(OR('Government vaccine expenditure'!X188="",'Total vaccine expenditure'!X188=""),"",'Government vaccine expenditure'!X188/'Total vaccine expenditure'!X188)</f>
        <v>1</v>
      </c>
      <c r="X188" s="12"/>
      <c r="Y188" s="9"/>
    </row>
    <row r="189" spans="1:25" x14ac:dyDescent="0.3">
      <c r="A189" s="2" t="s">
        <v>169</v>
      </c>
      <c r="B189" s="10" t="s">
        <v>365</v>
      </c>
      <c r="C189" s="10" t="s">
        <v>417</v>
      </c>
      <c r="D189" s="10" t="s">
        <v>381</v>
      </c>
      <c r="E189" s="13">
        <f>IF(OR('Government vaccine expenditure'!F189="",'Total vaccine expenditure'!F189=""),"",'Government vaccine expenditure'!F189/'Total vaccine expenditure'!F189)</f>
        <v>0.63699965874609121</v>
      </c>
      <c r="F189" s="13">
        <f>IF(OR('Government vaccine expenditure'!G189="",'Total vaccine expenditure'!G189=""),"",'Government vaccine expenditure'!G189/'Total vaccine expenditure'!G189)</f>
        <v>0.63699971562456192</v>
      </c>
      <c r="G189" s="13">
        <f>IF(OR('Government vaccine expenditure'!H189="",'Total vaccine expenditure'!H189=""),"",'Government vaccine expenditure'!H189/'Total vaccine expenditure'!H189)</f>
        <v>0.55200003184805324</v>
      </c>
      <c r="H189" s="13">
        <f>IF(OR('Government vaccine expenditure'!I189="",'Total vaccine expenditure'!I189=""),"",'Government vaccine expenditure'!I189/'Total vaccine expenditure'!I189)</f>
        <v>0.58099995021301987</v>
      </c>
      <c r="I189" s="13">
        <f>IF(OR('Government vaccine expenditure'!J189="",'Total vaccine expenditure'!J189=""),"",'Government vaccine expenditure'!J189/'Total vaccine expenditure'!J189)</f>
        <v>0.20193881330881711</v>
      </c>
      <c r="J189" s="13">
        <f>IF(OR('Government vaccine expenditure'!K189="",'Total vaccine expenditure'!K189=""),"",'Government vaccine expenditure'!K189/'Total vaccine expenditure'!K189)</f>
        <v>0.30751402623164376</v>
      </c>
      <c r="K189" s="13">
        <f>IF(OR('Government vaccine expenditure'!L189="",'Total vaccine expenditure'!L189=""),"",'Government vaccine expenditure'!L189/'Total vaccine expenditure'!L189)</f>
        <v>0.40840605655998929</v>
      </c>
      <c r="L189" s="13">
        <f>IF(OR('Government vaccine expenditure'!M189="",'Total vaccine expenditure'!M189=""),"",'Government vaccine expenditure'!M189/'Total vaccine expenditure'!M189)</f>
        <v>0.49103770345443309</v>
      </c>
      <c r="M189" s="13">
        <f>IF(OR('Government vaccine expenditure'!N189="",'Total vaccine expenditure'!N189=""),"",'Government vaccine expenditure'!N189/'Total vaccine expenditure'!N189)</f>
        <v>0.71983356903541151</v>
      </c>
      <c r="N189" s="13">
        <f>IF(OR('Government vaccine expenditure'!O189="",'Total vaccine expenditure'!O189=""),"",'Government vaccine expenditure'!O189/'Total vaccine expenditure'!O189)</f>
        <v>0.77983903026816792</v>
      </c>
      <c r="O189" s="13">
        <f>IF(OR('Government vaccine expenditure'!P189="",'Total vaccine expenditure'!P189=""),"",'Government vaccine expenditure'!P189/'Total vaccine expenditure'!P189)</f>
        <v>0.44225777720148868</v>
      </c>
      <c r="P189" s="13">
        <f>IF(OR('Government vaccine expenditure'!Q189="",'Total vaccine expenditure'!Q189=""),"",'Government vaccine expenditure'!Q189/'Total vaccine expenditure'!Q189)</f>
        <v>0.99179063564364567</v>
      </c>
      <c r="Q189" s="13">
        <f>IF(OR('Government vaccine expenditure'!R189="",'Total vaccine expenditure'!R189=""),"",'Government vaccine expenditure'!R189/'Total vaccine expenditure'!R189)</f>
        <v>0.7221954994980968</v>
      </c>
      <c r="R189" s="13">
        <f>IF(OR('Government vaccine expenditure'!S189="",'Total vaccine expenditure'!S189=""),"",'Government vaccine expenditure'!S189/'Total vaccine expenditure'!S189)</f>
        <v>0.79344627748244556</v>
      </c>
      <c r="S189" s="13">
        <f>IF(OR('Government vaccine expenditure'!T189="",'Total vaccine expenditure'!T189=""),"",'Government vaccine expenditure'!T189/'Total vaccine expenditure'!T189)</f>
        <v>0.72271850728775378</v>
      </c>
      <c r="T189" s="13">
        <f>IF(OR('Government vaccine expenditure'!U189="",'Total vaccine expenditure'!U189=""),"",'Government vaccine expenditure'!U189/'Total vaccine expenditure'!U189)</f>
        <v>1</v>
      </c>
      <c r="U189" s="13">
        <f>IF(OR('Government vaccine expenditure'!V189="",'Total vaccine expenditure'!V189=""),"",'Government vaccine expenditure'!V189/'Total vaccine expenditure'!V189)</f>
        <v>0.95207874215807387</v>
      </c>
      <c r="V189" s="13">
        <f>IF(OR('Government vaccine expenditure'!W189="",'Total vaccine expenditure'!W189=""),"",'Government vaccine expenditure'!W189/'Total vaccine expenditure'!W189)</f>
        <v>1</v>
      </c>
      <c r="W189" s="13">
        <f>IF(OR('Government vaccine expenditure'!X189="",'Total vaccine expenditure'!X189=""),"",'Government vaccine expenditure'!X189/'Total vaccine expenditure'!X189)</f>
        <v>1</v>
      </c>
      <c r="X189" s="12"/>
      <c r="Y189" s="6"/>
    </row>
    <row r="190" spans="1:25" x14ac:dyDescent="0.3">
      <c r="A190" s="2" t="s">
        <v>170</v>
      </c>
      <c r="B190" s="10" t="s">
        <v>366</v>
      </c>
      <c r="C190" s="10" t="s">
        <v>420</v>
      </c>
      <c r="D190" s="10" t="s">
        <v>386</v>
      </c>
      <c r="E190" s="13">
        <f>IF(OR('Government vaccine expenditure'!F190="",'Total vaccine expenditure'!F190=""),"",'Government vaccine expenditure'!F190/'Total vaccine expenditure'!F190)</f>
        <v>0.9999936713462857</v>
      </c>
      <c r="F190" s="13">
        <f>IF(OR('Government vaccine expenditure'!G190="",'Total vaccine expenditure'!G190=""),"",'Government vaccine expenditure'!G190/'Total vaccine expenditure'!G190)</f>
        <v>0.9999936713462857</v>
      </c>
      <c r="G190" s="13">
        <f>IF(OR('Government vaccine expenditure'!H190="",'Total vaccine expenditure'!H190=""),"",'Government vaccine expenditure'!H190/'Total vaccine expenditure'!H190)</f>
        <v>0.99999483195583239</v>
      </c>
      <c r="H190" s="13">
        <f>IF(OR('Government vaccine expenditure'!I190="",'Total vaccine expenditure'!I190=""),"",'Government vaccine expenditure'!I190/'Total vaccine expenditure'!I190)</f>
        <v>1.0000011874914032</v>
      </c>
      <c r="I190" s="13" t="str">
        <f>IF(OR('Government vaccine expenditure'!J190="",'Total vaccine expenditure'!J190=""),"",'Government vaccine expenditure'!J190/'Total vaccine expenditure'!J190)</f>
        <v/>
      </c>
      <c r="J190" s="13">
        <f>IF(OR('Government vaccine expenditure'!K190="",'Total vaccine expenditure'!K190=""),"",'Government vaccine expenditure'!K190/'Total vaccine expenditure'!K190)</f>
        <v>0.15999942739759365</v>
      </c>
      <c r="K190" s="13">
        <f>IF(OR('Government vaccine expenditure'!L190="",'Total vaccine expenditure'!L190=""),"",'Government vaccine expenditure'!L190/'Total vaccine expenditure'!L190)</f>
        <v>0.8</v>
      </c>
      <c r="L190" s="13">
        <f>IF(OR('Government vaccine expenditure'!M190="",'Total vaccine expenditure'!M190=""),"",'Government vaccine expenditure'!M190/'Total vaccine expenditure'!M190)</f>
        <v>0.61028080558364861</v>
      </c>
      <c r="M190" s="13">
        <f>IF(OR('Government vaccine expenditure'!N190="",'Total vaccine expenditure'!N190=""),"",'Government vaccine expenditure'!N190/'Total vaccine expenditure'!N190)</f>
        <v>0.47222132341045137</v>
      </c>
      <c r="N190" s="13">
        <f>IF(OR('Government vaccine expenditure'!O190="",'Total vaccine expenditure'!O190=""),"",'Government vaccine expenditure'!O190/'Total vaccine expenditure'!O190)</f>
        <v>0.47221986751758965</v>
      </c>
      <c r="O190" s="13">
        <f>IF(OR('Government vaccine expenditure'!P190="",'Total vaccine expenditure'!P190=""),"",'Government vaccine expenditure'!P190/'Total vaccine expenditure'!P190)</f>
        <v>0.19130424946695498</v>
      </c>
      <c r="P190" s="13">
        <f>IF(OR('Government vaccine expenditure'!Q190="",'Total vaccine expenditure'!Q190=""),"",'Government vaccine expenditure'!Q190/'Total vaccine expenditure'!Q190)</f>
        <v>0.41463168787882859</v>
      </c>
      <c r="Q190" s="13">
        <f>IF(OR('Government vaccine expenditure'!R190="",'Total vaccine expenditure'!R190=""),"",'Government vaccine expenditure'!R190/'Total vaccine expenditure'!R190)</f>
        <v>0.61341653965241227</v>
      </c>
      <c r="R190" s="13">
        <f>IF(OR('Government vaccine expenditure'!S190="",'Total vaccine expenditure'!S190=""),"",'Government vaccine expenditure'!S190/'Total vaccine expenditure'!S190)</f>
        <v>0.61341653965241227</v>
      </c>
      <c r="S190" s="13">
        <f>IF(OR('Government vaccine expenditure'!T190="",'Total vaccine expenditure'!T190=""),"",'Government vaccine expenditure'!T190/'Total vaccine expenditure'!T190)</f>
        <v>0.61341653965241227</v>
      </c>
      <c r="T190" s="13">
        <f>IF(OR('Government vaccine expenditure'!U190="",'Total vaccine expenditure'!U190=""),"",'Government vaccine expenditure'!U190/'Total vaccine expenditure'!U190)</f>
        <v>0.32157712454952458</v>
      </c>
      <c r="U190" s="13">
        <f>IF(OR('Government vaccine expenditure'!V190="",'Total vaccine expenditure'!V190=""),"",'Government vaccine expenditure'!V190/'Total vaccine expenditure'!V190)</f>
        <v>0.15922476568039376</v>
      </c>
      <c r="V190" s="13">
        <f>IF(OR('Government vaccine expenditure'!W190="",'Total vaccine expenditure'!W190=""),"",'Government vaccine expenditure'!W190/'Total vaccine expenditure'!W190)</f>
        <v>0.40185406671434643</v>
      </c>
      <c r="W190" s="13">
        <f>IF(OR('Government vaccine expenditure'!X190="",'Total vaccine expenditure'!X190=""),"",'Government vaccine expenditure'!X190/'Total vaccine expenditure'!X190)</f>
        <v>0.56322095472210154</v>
      </c>
      <c r="X190" s="12"/>
      <c r="Y190" s="6"/>
    </row>
    <row r="191" spans="1:25" x14ac:dyDescent="0.3">
      <c r="A191" s="2" t="s">
        <v>171</v>
      </c>
      <c r="B191" s="10" t="s">
        <v>367</v>
      </c>
      <c r="C191" s="10" t="s">
        <v>419</v>
      </c>
      <c r="D191" s="10" t="s">
        <v>392</v>
      </c>
      <c r="E191" s="13" t="str">
        <f>IF(OR('Government vaccine expenditure'!F191="",'Total vaccine expenditure'!F191=""),"",'Government vaccine expenditure'!F191/'Total vaccine expenditure'!F191)</f>
        <v/>
      </c>
      <c r="F191" s="13" t="str">
        <f>IF(OR('Government vaccine expenditure'!G191="",'Total vaccine expenditure'!G191=""),"",'Government vaccine expenditure'!G191/'Total vaccine expenditure'!G191)</f>
        <v/>
      </c>
      <c r="G191" s="13" t="str">
        <f>IF(OR('Government vaccine expenditure'!H191="",'Total vaccine expenditure'!H191=""),"",'Government vaccine expenditure'!H191/'Total vaccine expenditure'!H191)</f>
        <v/>
      </c>
      <c r="H191" s="13">
        <f>IF(OR('Government vaccine expenditure'!I191="",'Total vaccine expenditure'!I191=""),"",'Government vaccine expenditure'!I191/'Total vaccine expenditure'!I191)</f>
        <v>0.99999998570562609</v>
      </c>
      <c r="I191" s="13">
        <f>IF(OR('Government vaccine expenditure'!J191="",'Total vaccine expenditure'!J191=""),"",'Government vaccine expenditure'!J191/'Total vaccine expenditure'!J191)</f>
        <v>1</v>
      </c>
      <c r="J191" s="13">
        <f>IF(OR('Government vaccine expenditure'!K191="",'Total vaccine expenditure'!K191=""),"",'Government vaccine expenditure'!K191/'Total vaccine expenditure'!K191)</f>
        <v>1</v>
      </c>
      <c r="K191" s="13">
        <f>IF(OR('Government vaccine expenditure'!L191="",'Total vaccine expenditure'!L191=""),"",'Government vaccine expenditure'!L191/'Total vaccine expenditure'!L191)</f>
        <v>1</v>
      </c>
      <c r="L191" s="13">
        <f>IF(OR('Government vaccine expenditure'!M191="",'Total vaccine expenditure'!M191=""),"",'Government vaccine expenditure'!M191/'Total vaccine expenditure'!M191)</f>
        <v>1</v>
      </c>
      <c r="M191" s="13">
        <f>IF(OR('Government vaccine expenditure'!N191="",'Total vaccine expenditure'!N191=""),"",'Government vaccine expenditure'!N191/'Total vaccine expenditure'!N191)</f>
        <v>1</v>
      </c>
      <c r="N191" s="13">
        <f>IF(OR('Government vaccine expenditure'!O191="",'Total vaccine expenditure'!O191=""),"",'Government vaccine expenditure'!O191/'Total vaccine expenditure'!O191)</f>
        <v>1</v>
      </c>
      <c r="O191" s="13">
        <f>IF(OR('Government vaccine expenditure'!P191="",'Total vaccine expenditure'!P191=""),"",'Government vaccine expenditure'!P191/'Total vaccine expenditure'!P191)</f>
        <v>1</v>
      </c>
      <c r="P191" s="13">
        <f>IF(OR('Government vaccine expenditure'!Q191="",'Total vaccine expenditure'!Q191=""),"",'Government vaccine expenditure'!Q191/'Total vaccine expenditure'!Q191)</f>
        <v>1</v>
      </c>
      <c r="Q191" s="13">
        <f>IF(OR('Government vaccine expenditure'!R191="",'Total vaccine expenditure'!R191=""),"",'Government vaccine expenditure'!R191/'Total vaccine expenditure'!R191)</f>
        <v>1</v>
      </c>
      <c r="R191" s="13">
        <f>IF(OR('Government vaccine expenditure'!S191="",'Total vaccine expenditure'!S191=""),"",'Government vaccine expenditure'!S191/'Total vaccine expenditure'!S191)</f>
        <v>1</v>
      </c>
      <c r="S191" s="13">
        <f>IF(OR('Government vaccine expenditure'!T191="",'Total vaccine expenditure'!T191=""),"",'Government vaccine expenditure'!T191/'Total vaccine expenditure'!T191)</f>
        <v>1</v>
      </c>
      <c r="T191" s="13">
        <f>IF(OR('Government vaccine expenditure'!U191="",'Total vaccine expenditure'!U191=""),"",'Government vaccine expenditure'!U191/'Total vaccine expenditure'!U191)</f>
        <v>1</v>
      </c>
      <c r="U191" s="13">
        <f>IF(OR('Government vaccine expenditure'!V191="",'Total vaccine expenditure'!V191=""),"",'Government vaccine expenditure'!V191/'Total vaccine expenditure'!V191)</f>
        <v>1</v>
      </c>
      <c r="V191" s="13">
        <f>IF(OR('Government vaccine expenditure'!W191="",'Total vaccine expenditure'!W191=""),"",'Government vaccine expenditure'!W191/'Total vaccine expenditure'!W191)</f>
        <v>1</v>
      </c>
      <c r="W191" s="13" t="str">
        <f>IF(OR('Government vaccine expenditure'!X191="",'Total vaccine expenditure'!X191=""),"",'Government vaccine expenditure'!X191/'Total vaccine expenditure'!X191)</f>
        <v/>
      </c>
      <c r="X191" s="12"/>
      <c r="Y191" s="6"/>
    </row>
    <row r="192" spans="1:25" x14ac:dyDescent="0.3">
      <c r="A192" s="2" t="s">
        <v>172</v>
      </c>
      <c r="B192" s="10" t="s">
        <v>368</v>
      </c>
      <c r="C192" s="10" t="s">
        <v>420</v>
      </c>
      <c r="D192" s="10" t="s">
        <v>381</v>
      </c>
      <c r="E192" s="13">
        <f>IF(OR('Government vaccine expenditure'!F192="",'Total vaccine expenditure'!F192=""),"",'Government vaccine expenditure'!F192/'Total vaccine expenditure'!F192)</f>
        <v>0.79999990312988556</v>
      </c>
      <c r="F192" s="13">
        <f>IF(OR('Government vaccine expenditure'!G192="",'Total vaccine expenditure'!G192=""),"",'Government vaccine expenditure'!G192/'Total vaccine expenditure'!G192)</f>
        <v>0.87000000002216493</v>
      </c>
      <c r="G192" s="13">
        <f>IF(OR('Government vaccine expenditure'!H192="",'Total vaccine expenditure'!H192=""),"",'Government vaccine expenditure'!H192/'Total vaccine expenditure'!H192)</f>
        <v>0.88000000003348278</v>
      </c>
      <c r="H192" s="13">
        <f>IF(OR('Government vaccine expenditure'!I192="",'Total vaccine expenditure'!I192=""),"",'Government vaccine expenditure'!I192/'Total vaccine expenditure'!I192)</f>
        <v>0.8</v>
      </c>
      <c r="I192" s="13">
        <f>IF(OR('Government vaccine expenditure'!J192="",'Total vaccine expenditure'!J192=""),"",'Government vaccine expenditure'!J192/'Total vaccine expenditure'!J192)</f>
        <v>0.27970376730707308</v>
      </c>
      <c r="J192" s="13">
        <f>IF(OR('Government vaccine expenditure'!K192="",'Total vaccine expenditure'!K192=""),"",'Government vaccine expenditure'!K192/'Total vaccine expenditure'!K192)</f>
        <v>0.29887195779669834</v>
      </c>
      <c r="K192" s="13">
        <f>IF(OR('Government vaccine expenditure'!L192="",'Total vaccine expenditure'!L192=""),"",'Government vaccine expenditure'!L192/'Total vaccine expenditure'!L192)</f>
        <v>0.33793193270964472</v>
      </c>
      <c r="L192" s="13">
        <f>IF(OR('Government vaccine expenditure'!M192="",'Total vaccine expenditure'!M192=""),"",'Government vaccine expenditure'!M192/'Total vaccine expenditure'!M192)</f>
        <v>0.42731222842954686</v>
      </c>
      <c r="M192" s="13">
        <f>IF(OR('Government vaccine expenditure'!N192="",'Total vaccine expenditure'!N192=""),"",'Government vaccine expenditure'!N192/'Total vaccine expenditure'!N192)</f>
        <v>0.42742216331940053</v>
      </c>
      <c r="N192" s="13">
        <f>IF(OR('Government vaccine expenditure'!O192="",'Total vaccine expenditure'!O192=""),"",'Government vaccine expenditure'!O192/'Total vaccine expenditure'!O192)</f>
        <v>0.50633789709432375</v>
      </c>
      <c r="O192" s="13">
        <f>IF(OR('Government vaccine expenditure'!P192="",'Total vaccine expenditure'!P192=""),"",'Government vaccine expenditure'!P192/'Total vaccine expenditure'!P192)</f>
        <v>0.57500002144583928</v>
      </c>
      <c r="P192" s="13">
        <f>IF(OR('Government vaccine expenditure'!Q192="",'Total vaccine expenditure'!Q192=""),"",'Government vaccine expenditure'!Q192/'Total vaccine expenditure'!Q192)</f>
        <v>0.63978507703515253</v>
      </c>
      <c r="Q192" s="13">
        <f>IF(OR('Government vaccine expenditure'!R192="",'Total vaccine expenditure'!R192=""),"",'Government vaccine expenditure'!R192/'Total vaccine expenditure'!R192)</f>
        <v>0.8318859700661807</v>
      </c>
      <c r="R192" s="13">
        <f>IF(OR('Government vaccine expenditure'!S192="",'Total vaccine expenditure'!S192=""),"",'Government vaccine expenditure'!S192/'Total vaccine expenditure'!S192)</f>
        <v>0.77438498102293696</v>
      </c>
      <c r="S192" s="13">
        <f>IF(OR('Government vaccine expenditure'!T192="",'Total vaccine expenditure'!T192=""),"",'Government vaccine expenditure'!T192/'Total vaccine expenditure'!T192)</f>
        <v>0.66961086100825018</v>
      </c>
      <c r="T192" s="13">
        <f>IF(OR('Government vaccine expenditure'!U192="",'Total vaccine expenditure'!U192=""),"",'Government vaccine expenditure'!U192/'Total vaccine expenditure'!U192)</f>
        <v>0.40295292387388504</v>
      </c>
      <c r="U192" s="13">
        <f>IF(OR('Government vaccine expenditure'!V192="",'Total vaccine expenditure'!V192=""),"",'Government vaccine expenditure'!V192/'Total vaccine expenditure'!V192)</f>
        <v>0.67797667711247767</v>
      </c>
      <c r="V192" s="13">
        <f>IF(OR('Government vaccine expenditure'!W192="",'Total vaccine expenditure'!W192=""),"",'Government vaccine expenditure'!W192/'Total vaccine expenditure'!W192)</f>
        <v>0.9581630067573591</v>
      </c>
      <c r="W192" s="13">
        <f>IF(OR('Government vaccine expenditure'!X192="",'Total vaccine expenditure'!X192=""),"",'Government vaccine expenditure'!X192/'Total vaccine expenditure'!X192)</f>
        <v>0.67199021750680277</v>
      </c>
      <c r="X192" s="12"/>
      <c r="Y192" s="6"/>
    </row>
    <row r="193" spans="1:25" x14ac:dyDescent="0.3">
      <c r="A193" s="2" t="s">
        <v>410</v>
      </c>
      <c r="B193" s="10" t="s">
        <v>393</v>
      </c>
      <c r="C193" s="10" t="s">
        <v>416</v>
      </c>
      <c r="D193" s="10"/>
      <c r="E193" s="13" t="str">
        <f>IF(OR('Government vaccine expenditure'!F193="",'Total vaccine expenditure'!F193=""),"",'Government vaccine expenditure'!F193/'Total vaccine expenditure'!F193)</f>
        <v/>
      </c>
      <c r="F193" s="13" t="str">
        <f>IF(OR('Government vaccine expenditure'!G193="",'Total vaccine expenditure'!G193=""),"",'Government vaccine expenditure'!G193/'Total vaccine expenditure'!G193)</f>
        <v/>
      </c>
      <c r="G193" s="13" t="str">
        <f>IF(OR('Government vaccine expenditure'!H193="",'Total vaccine expenditure'!H193=""),"",'Government vaccine expenditure'!H193/'Total vaccine expenditure'!H193)</f>
        <v/>
      </c>
      <c r="H193" s="13" t="str">
        <f>IF(OR('Government vaccine expenditure'!I193="",'Total vaccine expenditure'!I193=""),"",'Government vaccine expenditure'!I193/'Total vaccine expenditure'!I193)</f>
        <v/>
      </c>
      <c r="I193" s="13" t="str">
        <f>IF(OR('Government vaccine expenditure'!J193="",'Total vaccine expenditure'!J193=""),"",'Government vaccine expenditure'!J193/'Total vaccine expenditure'!J193)</f>
        <v/>
      </c>
      <c r="J193" s="13" t="str">
        <f>IF(OR('Government vaccine expenditure'!K193="",'Total vaccine expenditure'!K193=""),"",'Government vaccine expenditure'!K193/'Total vaccine expenditure'!K193)</f>
        <v/>
      </c>
      <c r="K193" s="13" t="str">
        <f>IF(OR('Government vaccine expenditure'!L193="",'Total vaccine expenditure'!L193=""),"",'Government vaccine expenditure'!L193/'Total vaccine expenditure'!L193)</f>
        <v/>
      </c>
      <c r="L193" s="13" t="str">
        <f>IF(OR('Government vaccine expenditure'!M193="",'Total vaccine expenditure'!M193=""),"",'Government vaccine expenditure'!M193/'Total vaccine expenditure'!M193)</f>
        <v/>
      </c>
      <c r="M193" s="13" t="str">
        <f>IF(OR('Government vaccine expenditure'!N193="",'Total vaccine expenditure'!N193=""),"",'Government vaccine expenditure'!N193/'Total vaccine expenditure'!N193)</f>
        <v/>
      </c>
      <c r="N193" s="13" t="str">
        <f>IF(OR('Government vaccine expenditure'!O193="",'Total vaccine expenditure'!O193=""),"",'Government vaccine expenditure'!O193/'Total vaccine expenditure'!O193)</f>
        <v/>
      </c>
      <c r="O193" s="13" t="str">
        <f>IF(OR('Government vaccine expenditure'!P193="",'Total vaccine expenditure'!P193=""),"",'Government vaccine expenditure'!P193/'Total vaccine expenditure'!P193)</f>
        <v/>
      </c>
      <c r="P193" s="13">
        <f>IF(OR('Government vaccine expenditure'!Q193="",'Total vaccine expenditure'!Q193=""),"",'Government vaccine expenditure'!Q193/'Total vaccine expenditure'!Q193)</f>
        <v>0.9000041864022118</v>
      </c>
      <c r="Q193" s="13">
        <f>IF(OR('Government vaccine expenditure'!R193="",'Total vaccine expenditure'!R193=""),"",'Government vaccine expenditure'!R193/'Total vaccine expenditure'!R193)</f>
        <v>1</v>
      </c>
      <c r="R193" s="13">
        <f>IF(OR('Government vaccine expenditure'!S193="",'Total vaccine expenditure'!S193=""),"",'Government vaccine expenditure'!S193/'Total vaccine expenditure'!S193)</f>
        <v>1</v>
      </c>
      <c r="S193" s="13" t="str">
        <f>IF(OR('Government vaccine expenditure'!T193="",'Total vaccine expenditure'!T193=""),"",'Government vaccine expenditure'!T193/'Total vaccine expenditure'!T193)</f>
        <v/>
      </c>
      <c r="T193" s="13">
        <f>IF(OR('Government vaccine expenditure'!U193="",'Total vaccine expenditure'!U193=""),"",'Government vaccine expenditure'!U193/'Total vaccine expenditure'!U193)</f>
        <v>1</v>
      </c>
      <c r="U193" s="13">
        <f>IF(OR('Government vaccine expenditure'!V193="",'Total vaccine expenditure'!V193=""),"",'Government vaccine expenditure'!V193/'Total vaccine expenditure'!V193)</f>
        <v>1</v>
      </c>
      <c r="V193" s="13">
        <f>IF(OR('Government vaccine expenditure'!W193="",'Total vaccine expenditure'!W193=""),"",'Government vaccine expenditure'!W193/'Total vaccine expenditure'!W193)</f>
        <v>1</v>
      </c>
      <c r="W193" s="13">
        <f>IF(OR('Government vaccine expenditure'!X193="",'Total vaccine expenditure'!X193=""),"",'Government vaccine expenditure'!X193/'Total vaccine expenditure'!X193)</f>
        <v>1</v>
      </c>
      <c r="X193" s="12"/>
      <c r="Y193" s="6"/>
    </row>
    <row r="194" spans="1:25" x14ac:dyDescent="0.3">
      <c r="A194" s="2" t="s">
        <v>173</v>
      </c>
      <c r="B194" s="10" t="s">
        <v>369</v>
      </c>
      <c r="C194" s="10" t="s">
        <v>416</v>
      </c>
      <c r="D194" s="10" t="s">
        <v>373</v>
      </c>
      <c r="E194" s="13">
        <f>IF(OR('Government vaccine expenditure'!F194="",'Total vaccine expenditure'!F194=""),"",'Government vaccine expenditure'!F194/'Total vaccine expenditure'!F194)</f>
        <v>0.9999997306994266</v>
      </c>
      <c r="F194" s="13">
        <f>IF(OR('Government vaccine expenditure'!G194="",'Total vaccine expenditure'!G194=""),"",'Government vaccine expenditure'!G194/'Total vaccine expenditure'!G194)</f>
        <v>0.31000000000124001</v>
      </c>
      <c r="G194" s="13">
        <f>IF(OR('Government vaccine expenditure'!H194="",'Total vaccine expenditure'!H194=""),"",'Government vaccine expenditure'!H194/'Total vaccine expenditure'!H194)</f>
        <v>0.18000004943205081</v>
      </c>
      <c r="H194" s="13">
        <f>IF(OR('Government vaccine expenditure'!I194="",'Total vaccine expenditure'!I194=""),"",'Government vaccine expenditure'!I194/'Total vaccine expenditure'!I194)</f>
        <v>0.3499999999824967</v>
      </c>
      <c r="I194" s="13">
        <f>IF(OR('Government vaccine expenditure'!J194="",'Total vaccine expenditure'!J194=""),"",'Government vaccine expenditure'!J194/'Total vaccine expenditure'!J194)</f>
        <v>0.19615608607730348</v>
      </c>
      <c r="J194" s="13">
        <f>IF(OR('Government vaccine expenditure'!K194="",'Total vaccine expenditure'!K194=""),"",'Government vaccine expenditure'!K194/'Total vaccine expenditure'!K194)</f>
        <v>0.14001812575118369</v>
      </c>
      <c r="K194" s="13">
        <f>IF(OR('Government vaccine expenditure'!L194="",'Total vaccine expenditure'!L194=""),"",'Government vaccine expenditure'!L194/'Total vaccine expenditure'!L194)</f>
        <v>0.1539106212935101</v>
      </c>
      <c r="L194" s="13">
        <f>IF(OR('Government vaccine expenditure'!M194="",'Total vaccine expenditure'!M194=""),"",'Government vaccine expenditure'!M194/'Total vaccine expenditure'!M194)</f>
        <v>0.15878981867832262</v>
      </c>
      <c r="M194" s="13">
        <f>IF(OR('Government vaccine expenditure'!N194="",'Total vaccine expenditure'!N194=""),"",'Government vaccine expenditure'!N194/'Total vaccine expenditure'!N194)</f>
        <v>0.20750316390057461</v>
      </c>
      <c r="N194" s="13">
        <f>IF(OR('Government vaccine expenditure'!O194="",'Total vaccine expenditure'!O194=""),"",'Government vaccine expenditure'!O194/'Total vaccine expenditure'!O194)</f>
        <v>8.1065526815065347E-2</v>
      </c>
      <c r="O194" s="13">
        <f>IF(OR('Government vaccine expenditure'!P194="",'Total vaccine expenditure'!P194=""),"",'Government vaccine expenditure'!P194/'Total vaccine expenditure'!P194)</f>
        <v>3.0730324029013774E-2</v>
      </c>
      <c r="P194" s="13">
        <f>IF(OR('Government vaccine expenditure'!Q194="",'Total vaccine expenditure'!Q194=""),"",'Government vaccine expenditure'!Q194/'Total vaccine expenditure'!Q194)</f>
        <v>0</v>
      </c>
      <c r="Q194" s="13">
        <f>IF(OR('Government vaccine expenditure'!R194="",'Total vaccine expenditure'!R194=""),"",'Government vaccine expenditure'!R194/'Total vaccine expenditure'!R194)</f>
        <v>0</v>
      </c>
      <c r="R194" s="13">
        <f>IF(OR('Government vaccine expenditure'!S194="",'Total vaccine expenditure'!S194=""),"",'Government vaccine expenditure'!S194/'Total vaccine expenditure'!S194)</f>
        <v>0</v>
      </c>
      <c r="S194" s="13">
        <f>IF(OR('Government vaccine expenditure'!T194="",'Total vaccine expenditure'!T194=""),"",'Government vaccine expenditure'!T194/'Total vaccine expenditure'!T194)</f>
        <v>3.9293867702884844E-2</v>
      </c>
      <c r="T194" s="13">
        <f>IF(OR('Government vaccine expenditure'!U194="",'Total vaccine expenditure'!U194=""),"",'Government vaccine expenditure'!U194/'Total vaccine expenditure'!U194)</f>
        <v>0.13235023547021099</v>
      </c>
      <c r="U194" s="13">
        <f>IF(OR('Government vaccine expenditure'!V194="",'Total vaccine expenditure'!V194=""),"",'Government vaccine expenditure'!V194/'Total vaccine expenditure'!V194)</f>
        <v>4.4266687920698843E-2</v>
      </c>
      <c r="V194" s="13">
        <f>IF(OR('Government vaccine expenditure'!W194="",'Total vaccine expenditure'!W194=""),"",'Government vaccine expenditure'!W194/'Total vaccine expenditure'!W194)</f>
        <v>0</v>
      </c>
      <c r="W194" s="13">
        <f>IF(OR('Government vaccine expenditure'!X194="",'Total vaccine expenditure'!X194=""),"",'Government vaccine expenditure'!X194/'Total vaccine expenditure'!X194)</f>
        <v>0</v>
      </c>
      <c r="X194" s="12"/>
      <c r="Y194" s="9"/>
    </row>
    <row r="195" spans="1:25" x14ac:dyDescent="0.3">
      <c r="A195" s="2" t="s">
        <v>174</v>
      </c>
      <c r="B195" s="10" t="s">
        <v>370</v>
      </c>
      <c r="C195" s="10" t="s">
        <v>418</v>
      </c>
      <c r="D195" s="10" t="s">
        <v>379</v>
      </c>
      <c r="E195" s="13">
        <f>IF(OR('Government vaccine expenditure'!F195="",'Total vaccine expenditure'!F195=""),"",'Government vaccine expenditure'!F195/'Total vaccine expenditure'!F195)</f>
        <v>0.84999999936219894</v>
      </c>
      <c r="F195" s="13">
        <f>IF(OR('Government vaccine expenditure'!G195="",'Total vaccine expenditure'!G195=""),"",'Government vaccine expenditure'!G195/'Total vaccine expenditure'!G195)</f>
        <v>0.23599999998799967</v>
      </c>
      <c r="G195" s="13">
        <f>IF(OR('Government vaccine expenditure'!H195="",'Total vaccine expenditure'!H195=""),"",'Government vaccine expenditure'!H195/'Total vaccine expenditure'!H195)</f>
        <v>0.73000000001502074</v>
      </c>
      <c r="H195" s="13">
        <f>IF(OR('Government vaccine expenditure'!I195="",'Total vaccine expenditure'!I195=""),"",'Government vaccine expenditure'!I195/'Total vaccine expenditure'!I195)</f>
        <v>0.94999999995250006</v>
      </c>
      <c r="I195" s="13">
        <f>IF(OR('Government vaccine expenditure'!J195="",'Total vaccine expenditure'!J195=""),"",'Government vaccine expenditure'!J195/'Total vaccine expenditure'!J195)</f>
        <v>0.19395598666899008</v>
      </c>
      <c r="J195" s="13">
        <f>IF(OR('Government vaccine expenditure'!K195="",'Total vaccine expenditure'!K195=""),"",'Government vaccine expenditure'!K195/'Total vaccine expenditure'!K195)</f>
        <v>0.28938247290960062</v>
      </c>
      <c r="K195" s="13">
        <f>IF(OR('Government vaccine expenditure'!L195="",'Total vaccine expenditure'!L195=""),"",'Government vaccine expenditure'!L195/'Total vaccine expenditure'!L195)</f>
        <v>0.28938253272790299</v>
      </c>
      <c r="L195" s="13">
        <f>IF(OR('Government vaccine expenditure'!M195="",'Total vaccine expenditure'!M195=""),"",'Government vaccine expenditure'!M195/'Total vaccine expenditure'!M195)</f>
        <v>0.28938243584276208</v>
      </c>
      <c r="M195" s="13">
        <f>IF(OR('Government vaccine expenditure'!N195="",'Total vaccine expenditure'!N195=""),"",'Government vaccine expenditure'!N195/'Total vaccine expenditure'!N195)</f>
        <v>0.12617524032063954</v>
      </c>
      <c r="N195" s="13">
        <f>IF(OR('Government vaccine expenditure'!O195="",'Total vaccine expenditure'!O195=""),"",'Government vaccine expenditure'!O195/'Total vaccine expenditure'!O195)</f>
        <v>0.20600065148640209</v>
      </c>
      <c r="O195" s="13">
        <f>IF(OR('Government vaccine expenditure'!P195="",'Total vaccine expenditure'!P195=""),"",'Government vaccine expenditure'!P195/'Total vaccine expenditure'!P195)</f>
        <v>0.12879457149204751</v>
      </c>
      <c r="P195" s="13">
        <f>IF(OR('Government vaccine expenditure'!Q195="",'Total vaccine expenditure'!Q195=""),"",'Government vaccine expenditure'!Q195/'Total vaccine expenditure'!Q195)</f>
        <v>0.12879458281944048</v>
      </c>
      <c r="Q195" s="13" t="str">
        <f>IF(OR('Government vaccine expenditure'!R195="",'Total vaccine expenditure'!R195=""),"",'Government vaccine expenditure'!R195/'Total vaccine expenditure'!R195)</f>
        <v/>
      </c>
      <c r="R195" s="13">
        <f>IF(OR('Government vaccine expenditure'!S195="",'Total vaccine expenditure'!S195=""),"",'Government vaccine expenditure'!S195/'Total vaccine expenditure'!S195)</f>
        <v>7.8466673638611303E-2</v>
      </c>
      <c r="S195" s="13">
        <f>IF(OR('Government vaccine expenditure'!T195="",'Total vaccine expenditure'!T195=""),"",'Government vaccine expenditure'!T195/'Total vaccine expenditure'!T195)</f>
        <v>0.27272452035289108</v>
      </c>
      <c r="T195" s="13">
        <f>IF(OR('Government vaccine expenditure'!U195="",'Total vaccine expenditure'!U195=""),"",'Government vaccine expenditure'!U195/'Total vaccine expenditure'!U195)</f>
        <v>0.27243523577666784</v>
      </c>
      <c r="U195" s="13">
        <f>IF(OR('Government vaccine expenditure'!V195="",'Total vaccine expenditure'!V195=""),"",'Government vaccine expenditure'!V195/'Total vaccine expenditure'!V195)</f>
        <v>0.36085944667449082</v>
      </c>
      <c r="V195" s="13">
        <f>IF(OR('Government vaccine expenditure'!W195="",'Total vaccine expenditure'!W195=""),"",'Government vaccine expenditure'!W195/'Total vaccine expenditure'!W195)</f>
        <v>0.21506717877147305</v>
      </c>
      <c r="W195" s="13">
        <f>IF(OR('Government vaccine expenditure'!X195="",'Total vaccine expenditure'!X195=""),"",'Government vaccine expenditure'!X195/'Total vaccine expenditure'!X195)</f>
        <v>0.29632448423775493</v>
      </c>
      <c r="X195" s="12"/>
      <c r="Y195" s="6"/>
    </row>
    <row r="196" spans="1:25" x14ac:dyDescent="0.3">
      <c r="A196" s="2" t="s">
        <v>175</v>
      </c>
      <c r="B196" s="10" t="s">
        <v>371</v>
      </c>
      <c r="C196" s="10" t="s">
        <v>418</v>
      </c>
      <c r="D196" s="10" t="s">
        <v>379</v>
      </c>
      <c r="E196" s="13" t="str">
        <f>IF(OR('Government vaccine expenditure'!F196="",'Total vaccine expenditure'!F196=""),"",'Government vaccine expenditure'!F196/'Total vaccine expenditure'!F196)</f>
        <v/>
      </c>
      <c r="F196" s="13" t="str">
        <f>IF(OR('Government vaccine expenditure'!G196="",'Total vaccine expenditure'!G196=""),"",'Government vaccine expenditure'!G196/'Total vaccine expenditure'!G196)</f>
        <v/>
      </c>
      <c r="G196" s="13" t="str">
        <f>IF(OR('Government vaccine expenditure'!H196="",'Total vaccine expenditure'!H196=""),"",'Government vaccine expenditure'!H196/'Total vaccine expenditure'!H196)</f>
        <v/>
      </c>
      <c r="H196" s="13" t="str">
        <f>IF(OR('Government vaccine expenditure'!I196="",'Total vaccine expenditure'!I196=""),"",'Government vaccine expenditure'!I196/'Total vaccine expenditure'!I196)</f>
        <v/>
      </c>
      <c r="I196" s="13">
        <f>IF(OR('Government vaccine expenditure'!J196="",'Total vaccine expenditure'!J196=""),"",'Government vaccine expenditure'!J196/'Total vaccine expenditure'!J196)</f>
        <v>0</v>
      </c>
      <c r="J196" s="13">
        <f>IF(OR('Government vaccine expenditure'!K196="",'Total vaccine expenditure'!K196=""),"",'Government vaccine expenditure'!K196/'Total vaccine expenditure'!K196)</f>
        <v>0</v>
      </c>
      <c r="K196" s="13" t="str">
        <f>IF(OR('Government vaccine expenditure'!L196="",'Total vaccine expenditure'!L196=""),"",'Government vaccine expenditure'!L196/'Total vaccine expenditure'!L196)</f>
        <v/>
      </c>
      <c r="L196" s="13">
        <f>IF(OR('Government vaccine expenditure'!M196="",'Total vaccine expenditure'!M196=""),"",'Government vaccine expenditure'!M196/'Total vaccine expenditure'!M196)</f>
        <v>5.171799819463193E-2</v>
      </c>
      <c r="M196" s="13">
        <f>IF(OR('Government vaccine expenditure'!N196="",'Total vaccine expenditure'!N196=""),"",'Government vaccine expenditure'!N196/'Total vaccine expenditure'!N196)</f>
        <v>5.7047289196853035E-2</v>
      </c>
      <c r="N196" s="13">
        <f>IF(OR('Government vaccine expenditure'!O196="",'Total vaccine expenditure'!O196=""),"",'Government vaccine expenditure'!O196/'Total vaccine expenditure'!O196)</f>
        <v>3.6951290431508473E-2</v>
      </c>
      <c r="O196" s="13">
        <f>IF(OR('Government vaccine expenditure'!P196="",'Total vaccine expenditure'!P196=""),"",'Government vaccine expenditure'!P196/'Total vaccine expenditure'!P196)</f>
        <v>4.1254960214257883E-2</v>
      </c>
      <c r="P196" s="13">
        <f>IF(OR('Government vaccine expenditure'!Q196="",'Total vaccine expenditure'!Q196=""),"",'Government vaccine expenditure'!Q196/'Total vaccine expenditure'!Q196)</f>
        <v>9.6995086011152101E-2</v>
      </c>
      <c r="Q196" s="13">
        <f>IF(OR('Government vaccine expenditure'!R196="",'Total vaccine expenditure'!R196=""),"",'Government vaccine expenditure'!R196/'Total vaccine expenditure'!R196)</f>
        <v>3.4642322042312657E-2</v>
      </c>
      <c r="R196" s="13">
        <f>IF(OR('Government vaccine expenditure'!S196="",'Total vaccine expenditure'!S196=""),"",'Government vaccine expenditure'!S196/'Total vaccine expenditure'!S196)</f>
        <v>6.821204289370382E-2</v>
      </c>
      <c r="S196" s="13">
        <f>IF(OR('Government vaccine expenditure'!T196="",'Total vaccine expenditure'!T196=""),"",'Government vaccine expenditure'!T196/'Total vaccine expenditure'!T196)</f>
        <v>0.29112808606981816</v>
      </c>
      <c r="T196" s="13">
        <f>IF(OR('Government vaccine expenditure'!U196="",'Total vaccine expenditure'!U196=""),"",'Government vaccine expenditure'!U196/'Total vaccine expenditure'!U196)</f>
        <v>0.31548150502450101</v>
      </c>
      <c r="U196" s="13">
        <f>IF(OR('Government vaccine expenditure'!V196="",'Total vaccine expenditure'!V196=""),"",'Government vaccine expenditure'!V196/'Total vaccine expenditure'!V196)</f>
        <v>0.18518520448518122</v>
      </c>
      <c r="V196" s="13">
        <f>IF(OR('Government vaccine expenditure'!W196="",'Total vaccine expenditure'!W196=""),"",'Government vaccine expenditure'!W196/'Total vaccine expenditure'!W196)</f>
        <v>0.29806705787597598</v>
      </c>
      <c r="W196" s="13">
        <f>IF(OR('Government vaccine expenditure'!X196="",'Total vaccine expenditure'!X196=""),"",'Government vaccine expenditure'!X196/'Total vaccine expenditure'!X196)</f>
        <v>0.29806705787597598</v>
      </c>
      <c r="X196" s="12"/>
      <c r="Y196" s="6"/>
    </row>
    <row r="197" spans="1:25" x14ac:dyDescent="0.3"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"/>
      <c r="Y197" s="6"/>
    </row>
    <row r="198" spans="1:25" x14ac:dyDescent="0.3"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5" x14ac:dyDescent="0.3"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5" x14ac:dyDescent="0.3"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5" x14ac:dyDescent="0.3"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5" x14ac:dyDescent="0.3"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5" x14ac:dyDescent="0.3"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5"/>
      <c r="W203" s="5"/>
    </row>
    <row r="204" spans="1:25" x14ac:dyDescent="0.3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6"/>
      <c r="Q204" s="6"/>
      <c r="R204" s="1"/>
      <c r="S204" s="1"/>
      <c r="T204" s="1"/>
      <c r="U204" s="1"/>
      <c r="V204" s="1"/>
      <c r="W204" s="1"/>
    </row>
    <row r="205" spans="1:25" x14ac:dyDescent="0.3"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7"/>
      <c r="S205" s="7"/>
      <c r="T205" s="7"/>
      <c r="U205" s="7"/>
      <c r="V205" s="7"/>
      <c r="W205" s="7"/>
    </row>
    <row r="206" spans="1:25" x14ac:dyDescent="0.3"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5" x14ac:dyDescent="0.3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5" x14ac:dyDescent="0.3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</sheetData>
  <autoFilter ref="A1:W197" xr:uid="{CEB8AEF6-F74A-4E7D-96C6-35B7EDAE2D5A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05BD1-A4DB-4609-AD05-0358C2EF8E18}">
  <sheetPr filterMode="1"/>
  <dimension ref="A1:Q196"/>
  <sheetViews>
    <sheetView zoomScale="80" zoomScaleNormal="80" workbookViewId="0"/>
  </sheetViews>
  <sheetFormatPr defaultRowHeight="14.4" x14ac:dyDescent="0.3"/>
  <cols>
    <col min="1" max="1" width="30.5546875" customWidth="1"/>
    <col min="2" max="2" width="21.109375" bestFit="1" customWidth="1"/>
    <col min="3" max="3" width="21.109375" customWidth="1"/>
    <col min="4" max="4" width="6.21875" bestFit="1" customWidth="1"/>
    <col min="5" max="5" width="16" bestFit="1" customWidth="1"/>
    <col min="6" max="7" width="16.109375" bestFit="1" customWidth="1"/>
    <col min="8" max="8" width="54.5546875" bestFit="1" customWidth="1"/>
    <col min="9" max="9" width="14" bestFit="1" customWidth="1"/>
  </cols>
  <sheetData>
    <row r="1" spans="1:17" s="4" customFormat="1" x14ac:dyDescent="0.3">
      <c r="A1" s="3" t="s">
        <v>372</v>
      </c>
      <c r="B1" s="3" t="s">
        <v>446</v>
      </c>
      <c r="C1" s="3" t="s">
        <v>415</v>
      </c>
      <c r="D1" s="3" t="s">
        <v>433</v>
      </c>
      <c r="E1" s="16"/>
      <c r="F1" s="3" t="s">
        <v>432</v>
      </c>
      <c r="G1" s="3" t="s">
        <v>431</v>
      </c>
      <c r="Q1" s="29"/>
    </row>
    <row r="2" spans="1:17" hidden="1" x14ac:dyDescent="0.3">
      <c r="A2" s="2" t="s">
        <v>3</v>
      </c>
      <c r="B2" s="10" t="s">
        <v>374</v>
      </c>
      <c r="C2" s="10" t="s">
        <v>417</v>
      </c>
      <c r="D2" s="10" t="s">
        <v>186</v>
      </c>
      <c r="E2" s="15">
        <f t="shared" ref="E2:E33" si="0">IFERROR(G2-F2,"")</f>
        <v>0</v>
      </c>
      <c r="F2" s="11">
        <v>721920</v>
      </c>
      <c r="G2" s="11">
        <v>721920</v>
      </c>
      <c r="H2" s="9"/>
    </row>
    <row r="3" spans="1:17" hidden="1" x14ac:dyDescent="0.3">
      <c r="A3" s="2" t="s">
        <v>7</v>
      </c>
      <c r="B3" s="10" t="s">
        <v>376</v>
      </c>
      <c r="C3" s="10" t="s">
        <v>417</v>
      </c>
      <c r="D3" s="10" t="s">
        <v>190</v>
      </c>
      <c r="E3" s="15">
        <f t="shared" si="0"/>
        <v>0</v>
      </c>
      <c r="F3" s="11">
        <v>11047568.162</v>
      </c>
      <c r="G3" s="11">
        <v>11047568.162</v>
      </c>
      <c r="H3" s="9"/>
    </row>
    <row r="4" spans="1:17" hidden="1" x14ac:dyDescent="0.3">
      <c r="A4" s="2" t="s">
        <v>8</v>
      </c>
      <c r="B4" s="10" t="s">
        <v>374</v>
      </c>
      <c r="C4" s="10" t="s">
        <v>420</v>
      </c>
      <c r="D4" s="10" t="s">
        <v>191</v>
      </c>
      <c r="E4" s="15">
        <f t="shared" si="0"/>
        <v>0</v>
      </c>
      <c r="F4" s="11">
        <v>337972272.43900001</v>
      </c>
      <c r="G4" s="11">
        <v>337972272.43900001</v>
      </c>
      <c r="H4" s="9"/>
    </row>
    <row r="5" spans="1:17" hidden="1" x14ac:dyDescent="0.3">
      <c r="A5" s="2" t="s">
        <v>10</v>
      </c>
      <c r="B5" s="10" t="s">
        <v>376</v>
      </c>
      <c r="C5" s="10" t="s">
        <v>417</v>
      </c>
      <c r="D5" s="10" t="s">
        <v>193</v>
      </c>
      <c r="E5" s="15">
        <f t="shared" si="0"/>
        <v>0</v>
      </c>
      <c r="F5" s="11">
        <v>14195772.353</v>
      </c>
      <c r="G5" s="11">
        <v>14195772.353</v>
      </c>
      <c r="H5" s="9"/>
    </row>
    <row r="6" spans="1:17" hidden="1" x14ac:dyDescent="0.3">
      <c r="A6" s="2" t="s">
        <v>24</v>
      </c>
      <c r="B6" s="10" t="s">
        <v>374</v>
      </c>
      <c r="C6" s="10" t="s">
        <v>417</v>
      </c>
      <c r="D6" s="10" t="s">
        <v>207</v>
      </c>
      <c r="E6" s="15">
        <f t="shared" si="0"/>
        <v>0</v>
      </c>
      <c r="F6" s="11">
        <v>27104143.517999999</v>
      </c>
      <c r="G6" s="11">
        <v>27104143.517999999</v>
      </c>
      <c r="H6" s="9"/>
    </row>
    <row r="7" spans="1:17" x14ac:dyDescent="0.3">
      <c r="A7" s="2" t="s">
        <v>11</v>
      </c>
      <c r="B7" s="10" t="s">
        <v>374</v>
      </c>
      <c r="C7" s="10" t="s">
        <v>416</v>
      </c>
      <c r="D7" s="10" t="s">
        <v>194</v>
      </c>
      <c r="E7" s="15">
        <f t="shared" si="0"/>
        <v>0</v>
      </c>
      <c r="F7" s="11">
        <v>12050763.457</v>
      </c>
      <c r="G7" s="11">
        <v>12050763.457</v>
      </c>
      <c r="H7" s="9"/>
    </row>
    <row r="8" spans="1:17" hidden="1" x14ac:dyDescent="0.3">
      <c r="A8" s="2" t="s">
        <v>19</v>
      </c>
      <c r="B8" s="10" t="s">
        <v>381</v>
      </c>
      <c r="C8" s="10" t="s">
        <v>419</v>
      </c>
      <c r="D8" s="10" t="s">
        <v>202</v>
      </c>
      <c r="E8" s="15">
        <f t="shared" si="0"/>
        <v>0</v>
      </c>
      <c r="F8" s="11">
        <v>15663899.421</v>
      </c>
      <c r="G8" s="11">
        <v>15663899.421</v>
      </c>
      <c r="H8" s="9"/>
    </row>
    <row r="9" spans="1:17" hidden="1" x14ac:dyDescent="0.3">
      <c r="A9" s="2" t="s">
        <v>32</v>
      </c>
      <c r="B9" s="10" t="s">
        <v>374</v>
      </c>
      <c r="C9" s="10" t="s">
        <v>419</v>
      </c>
      <c r="D9" s="10" t="s">
        <v>215</v>
      </c>
      <c r="E9" s="15">
        <f t="shared" si="0"/>
        <v>0</v>
      </c>
      <c r="F9" s="11">
        <v>178193489.66299999</v>
      </c>
      <c r="G9" s="11">
        <v>178193489.66299999</v>
      </c>
      <c r="H9" s="9"/>
    </row>
    <row r="10" spans="1:17" hidden="1" x14ac:dyDescent="0.3">
      <c r="A10" s="2" t="s">
        <v>33</v>
      </c>
      <c r="B10" s="10" t="s">
        <v>374</v>
      </c>
      <c r="C10" s="10" t="s">
        <v>420</v>
      </c>
      <c r="D10" s="10" t="s">
        <v>216</v>
      </c>
      <c r="E10" s="15">
        <f t="shared" si="0"/>
        <v>0</v>
      </c>
      <c r="F10" s="11">
        <v>451722291.412</v>
      </c>
      <c r="G10" s="11">
        <v>451722291.412</v>
      </c>
      <c r="H10" s="9"/>
    </row>
    <row r="11" spans="1:17" hidden="1" x14ac:dyDescent="0.3">
      <c r="A11" s="2" t="s">
        <v>34</v>
      </c>
      <c r="B11" s="10" t="s">
        <v>374</v>
      </c>
      <c r="C11" s="10" t="s">
        <v>419</v>
      </c>
      <c r="D11" s="10" t="s">
        <v>217</v>
      </c>
      <c r="E11" s="15">
        <f t="shared" si="0"/>
        <v>0</v>
      </c>
      <c r="F11" s="11">
        <v>55413465.528999999</v>
      </c>
      <c r="G11" s="11">
        <v>55413465.528999999</v>
      </c>
      <c r="H11" s="9"/>
    </row>
    <row r="12" spans="1:17" hidden="1" x14ac:dyDescent="0.3">
      <c r="A12" s="2" t="s">
        <v>45</v>
      </c>
      <c r="B12" s="10" t="s">
        <v>378</v>
      </c>
      <c r="C12" s="10" t="s">
        <v>419</v>
      </c>
      <c r="D12" s="10" t="s">
        <v>230</v>
      </c>
      <c r="E12" s="15">
        <f t="shared" si="0"/>
        <v>0</v>
      </c>
      <c r="F12" s="11">
        <v>68553</v>
      </c>
      <c r="G12" s="11">
        <v>68553</v>
      </c>
      <c r="H12" s="9"/>
    </row>
    <row r="13" spans="1:17" hidden="1" x14ac:dyDescent="0.3">
      <c r="A13" s="2" t="s">
        <v>401</v>
      </c>
      <c r="B13" s="10" t="s">
        <v>374</v>
      </c>
      <c r="C13" s="10" t="s">
        <v>419</v>
      </c>
      <c r="D13" s="10" t="s">
        <v>231</v>
      </c>
      <c r="E13" s="15">
        <f t="shared" si="0"/>
        <v>0</v>
      </c>
      <c r="F13" s="11">
        <v>25827654.476</v>
      </c>
      <c r="G13" s="11">
        <v>25827654.476</v>
      </c>
      <c r="H13" s="9"/>
    </row>
    <row r="14" spans="1:17" hidden="1" x14ac:dyDescent="0.3">
      <c r="A14" s="2" t="s">
        <v>46</v>
      </c>
      <c r="B14" s="10" t="s">
        <v>374</v>
      </c>
      <c r="C14" s="10" t="s">
        <v>419</v>
      </c>
      <c r="D14" s="10" t="s">
        <v>232</v>
      </c>
      <c r="E14" s="15">
        <f t="shared" si="0"/>
        <v>0</v>
      </c>
      <c r="F14" s="11">
        <v>33600953.329999998</v>
      </c>
      <c r="G14" s="11">
        <v>33600953.329999998</v>
      </c>
      <c r="H14" s="9"/>
    </row>
    <row r="15" spans="1:17" hidden="1" x14ac:dyDescent="0.3">
      <c r="A15" s="2" t="s">
        <v>150</v>
      </c>
      <c r="B15" s="10" t="s">
        <v>374</v>
      </c>
      <c r="C15" s="10" t="s">
        <v>417</v>
      </c>
      <c r="D15" s="10" t="s">
        <v>342</v>
      </c>
      <c r="E15" s="15">
        <f t="shared" si="0"/>
        <v>0</v>
      </c>
      <c r="F15" s="11">
        <v>685534485.22800004</v>
      </c>
      <c r="G15" s="11">
        <v>685534485.22800004</v>
      </c>
      <c r="H15" s="9"/>
    </row>
    <row r="16" spans="1:17" hidden="1" x14ac:dyDescent="0.3">
      <c r="A16" s="2" t="s">
        <v>51</v>
      </c>
      <c r="B16" s="10" t="s">
        <v>374</v>
      </c>
      <c r="C16" s="10" t="s">
        <v>417</v>
      </c>
      <c r="D16" s="10" t="s">
        <v>237</v>
      </c>
      <c r="E16" s="15">
        <f t="shared" si="0"/>
        <v>0</v>
      </c>
      <c r="F16" s="11">
        <v>4949327.3130000001</v>
      </c>
      <c r="G16" s="11">
        <v>4949327.3130000001</v>
      </c>
      <c r="H16" s="9"/>
    </row>
    <row r="17" spans="1:8" hidden="1" x14ac:dyDescent="0.3">
      <c r="A17" s="2" t="s">
        <v>55</v>
      </c>
      <c r="B17" s="10" t="s">
        <v>374</v>
      </c>
      <c r="C17" s="10" t="s">
        <v>417</v>
      </c>
      <c r="D17" s="10" t="s">
        <v>241</v>
      </c>
      <c r="E17" s="15">
        <f t="shared" si="0"/>
        <v>0</v>
      </c>
      <c r="F17" s="11">
        <v>36856692.754000001</v>
      </c>
      <c r="G17" s="11">
        <v>36856692.754000001</v>
      </c>
      <c r="H17" s="9"/>
    </row>
    <row r="18" spans="1:8" hidden="1" x14ac:dyDescent="0.3">
      <c r="A18" s="2" t="s">
        <v>57</v>
      </c>
      <c r="B18" s="10" t="s">
        <v>374</v>
      </c>
      <c r="C18" s="10" t="s">
        <v>418</v>
      </c>
      <c r="D18" s="10" t="s">
        <v>243</v>
      </c>
      <c r="E18" s="15">
        <f t="shared" si="0"/>
        <v>0</v>
      </c>
      <c r="F18" s="11">
        <v>659690</v>
      </c>
      <c r="G18" s="11">
        <v>659690</v>
      </c>
      <c r="H18" s="9"/>
    </row>
    <row r="19" spans="1:8" hidden="1" x14ac:dyDescent="0.3">
      <c r="A19" s="2" t="s">
        <v>59</v>
      </c>
      <c r="B19" s="10" t="s">
        <v>376</v>
      </c>
      <c r="C19" s="10" t="s">
        <v>417</v>
      </c>
      <c r="D19" s="10" t="s">
        <v>245</v>
      </c>
      <c r="E19" s="15">
        <f t="shared" si="0"/>
        <v>0</v>
      </c>
      <c r="F19" s="11">
        <v>7979440.9349999996</v>
      </c>
      <c r="G19" s="11">
        <v>7979440.9349999996</v>
      </c>
      <c r="H19" s="9"/>
    </row>
    <row r="20" spans="1:8" hidden="1" x14ac:dyDescent="0.3">
      <c r="A20" s="2" t="s">
        <v>49</v>
      </c>
      <c r="B20" s="10" t="s">
        <v>374</v>
      </c>
      <c r="C20" s="10" t="s">
        <v>418</v>
      </c>
      <c r="D20" s="10" t="s">
        <v>235</v>
      </c>
      <c r="E20" s="15">
        <f t="shared" si="0"/>
        <v>0</v>
      </c>
      <c r="F20" s="11">
        <v>217713</v>
      </c>
      <c r="G20" s="11">
        <v>217713</v>
      </c>
      <c r="H20" s="9"/>
    </row>
    <row r="21" spans="1:8" hidden="1" x14ac:dyDescent="0.3">
      <c r="A21" s="2" t="s">
        <v>64</v>
      </c>
      <c r="B21" s="10" t="s">
        <v>374</v>
      </c>
      <c r="C21" s="10" t="s">
        <v>419</v>
      </c>
      <c r="D21" s="10" t="s">
        <v>250</v>
      </c>
      <c r="E21" s="15">
        <f t="shared" si="0"/>
        <v>0</v>
      </c>
      <c r="F21" s="11">
        <v>40516786.932999998</v>
      </c>
      <c r="G21" s="11">
        <v>40516786.932999998</v>
      </c>
      <c r="H21" s="9"/>
    </row>
    <row r="22" spans="1:8" hidden="1" x14ac:dyDescent="0.3">
      <c r="A22" s="2" t="s">
        <v>69</v>
      </c>
      <c r="B22" s="10" t="s">
        <v>387</v>
      </c>
      <c r="C22" s="10" t="s">
        <v>419</v>
      </c>
      <c r="D22" s="10" t="s">
        <v>255</v>
      </c>
      <c r="E22" s="15">
        <f t="shared" si="0"/>
        <v>0</v>
      </c>
      <c r="F22" s="11">
        <v>33801805.039999999</v>
      </c>
      <c r="G22" s="11">
        <v>33801805.039999999</v>
      </c>
      <c r="H22" s="9"/>
    </row>
    <row r="23" spans="1:8" hidden="1" x14ac:dyDescent="0.3">
      <c r="A23" s="2" t="s">
        <v>40</v>
      </c>
      <c r="B23" s="10" t="s">
        <v>374</v>
      </c>
      <c r="C23" s="10" t="s">
        <v>417</v>
      </c>
      <c r="D23" s="10" t="s">
        <v>222</v>
      </c>
      <c r="E23" s="15">
        <f t="shared" si="0"/>
        <v>0</v>
      </c>
      <c r="F23" s="11">
        <v>15692384.243000001</v>
      </c>
      <c r="G23" s="11">
        <v>15692384.243000001</v>
      </c>
      <c r="H23" s="9"/>
    </row>
    <row r="24" spans="1:8" hidden="1" x14ac:dyDescent="0.3">
      <c r="A24" s="2" t="s">
        <v>70</v>
      </c>
      <c r="B24" s="10" t="s">
        <v>374</v>
      </c>
      <c r="C24" s="10" t="s">
        <v>417</v>
      </c>
      <c r="D24" s="10" t="s">
        <v>256</v>
      </c>
      <c r="E24" s="15">
        <f t="shared" si="0"/>
        <v>0</v>
      </c>
      <c r="F24" s="11">
        <v>37804333.941</v>
      </c>
      <c r="G24" s="11">
        <v>37804333.941</v>
      </c>
      <c r="H24" s="9"/>
    </row>
    <row r="25" spans="1:8" hidden="1" x14ac:dyDescent="0.3">
      <c r="A25" s="2" t="s">
        <v>71</v>
      </c>
      <c r="B25" s="10" t="s">
        <v>374</v>
      </c>
      <c r="C25" s="10" t="s">
        <v>417</v>
      </c>
      <c r="D25" s="10" t="s">
        <v>257</v>
      </c>
      <c r="E25" s="15">
        <f t="shared" si="0"/>
        <v>0</v>
      </c>
      <c r="F25" s="11">
        <v>2692100.8429999999</v>
      </c>
      <c r="G25" s="11">
        <v>2692100.8429999999</v>
      </c>
      <c r="H25" s="9"/>
    </row>
    <row r="26" spans="1:8" hidden="1" x14ac:dyDescent="0.3">
      <c r="A26" s="2" t="s">
        <v>79</v>
      </c>
      <c r="B26" s="10" t="s">
        <v>374</v>
      </c>
      <c r="C26" s="10" t="s">
        <v>419</v>
      </c>
      <c r="D26" s="10" t="s">
        <v>265</v>
      </c>
      <c r="E26" s="15">
        <f t="shared" si="0"/>
        <v>0</v>
      </c>
      <c r="F26" s="11">
        <v>1085300</v>
      </c>
      <c r="G26" s="11">
        <v>1085300</v>
      </c>
      <c r="H26" s="9"/>
    </row>
    <row r="27" spans="1:8" hidden="1" x14ac:dyDescent="0.3">
      <c r="A27" s="2" t="s">
        <v>403</v>
      </c>
      <c r="B27" s="10" t="s">
        <v>374</v>
      </c>
      <c r="C27" s="10" t="s">
        <v>420</v>
      </c>
      <c r="D27" s="10" t="s">
        <v>319</v>
      </c>
      <c r="E27" s="15">
        <f t="shared" si="0"/>
        <v>0</v>
      </c>
      <c r="F27" s="11">
        <v>277376623.745</v>
      </c>
      <c r="G27" s="11">
        <v>277376623.745</v>
      </c>
      <c r="H27" s="9"/>
    </row>
    <row r="28" spans="1:8" hidden="1" x14ac:dyDescent="0.3">
      <c r="A28" s="2" t="s">
        <v>133</v>
      </c>
      <c r="B28" s="10" t="s">
        <v>378</v>
      </c>
      <c r="C28" s="10" t="s">
        <v>419</v>
      </c>
      <c r="D28" s="10" t="s">
        <v>325</v>
      </c>
      <c r="E28" s="15">
        <f t="shared" si="0"/>
        <v>0</v>
      </c>
      <c r="F28" s="11">
        <v>40144</v>
      </c>
      <c r="G28" s="11">
        <v>40144</v>
      </c>
      <c r="H28" s="9"/>
    </row>
    <row r="29" spans="1:8" hidden="1" x14ac:dyDescent="0.3">
      <c r="A29" s="2" t="s">
        <v>92</v>
      </c>
      <c r="B29" s="10" t="s">
        <v>374</v>
      </c>
      <c r="C29" s="10" t="s">
        <v>417</v>
      </c>
      <c r="D29" s="10" t="s">
        <v>279</v>
      </c>
      <c r="E29" s="15">
        <f t="shared" si="0"/>
        <v>0</v>
      </c>
      <c r="F29" s="11">
        <v>15307667.352</v>
      </c>
      <c r="G29" s="11">
        <v>15307667.352</v>
      </c>
      <c r="H29" s="9"/>
    </row>
    <row r="30" spans="1:8" hidden="1" x14ac:dyDescent="0.3">
      <c r="A30" s="2" t="s">
        <v>93</v>
      </c>
      <c r="B30" s="10" t="s">
        <v>374</v>
      </c>
      <c r="C30" s="10" t="s">
        <v>417</v>
      </c>
      <c r="D30" s="10" t="s">
        <v>280</v>
      </c>
      <c r="E30" s="15">
        <f t="shared" si="0"/>
        <v>0</v>
      </c>
      <c r="F30" s="11">
        <v>11079799.027000001</v>
      </c>
      <c r="G30" s="11">
        <v>11079799.027000001</v>
      </c>
      <c r="H30" s="9"/>
    </row>
    <row r="31" spans="1:8" x14ac:dyDescent="0.3">
      <c r="A31" s="2" t="s">
        <v>107</v>
      </c>
      <c r="B31" s="10" t="s">
        <v>386</v>
      </c>
      <c r="C31" s="10" t="s">
        <v>416</v>
      </c>
      <c r="D31" s="10" t="s">
        <v>295</v>
      </c>
      <c r="E31" s="15">
        <f t="shared" si="0"/>
        <v>0</v>
      </c>
      <c r="F31" s="11">
        <v>48900000</v>
      </c>
      <c r="G31" s="11">
        <v>48900000</v>
      </c>
      <c r="H31" s="9"/>
    </row>
    <row r="32" spans="1:8" hidden="1" x14ac:dyDescent="0.3">
      <c r="A32" s="2" t="s">
        <v>97</v>
      </c>
      <c r="B32" s="10" t="s">
        <v>378</v>
      </c>
      <c r="C32" s="10" t="s">
        <v>421</v>
      </c>
      <c r="D32" s="10" t="s">
        <v>284</v>
      </c>
      <c r="E32" s="15">
        <f t="shared" si="0"/>
        <v>0</v>
      </c>
      <c r="F32" s="11">
        <v>300939</v>
      </c>
      <c r="G32" s="11">
        <v>300939</v>
      </c>
      <c r="H32" s="9"/>
    </row>
    <row r="33" spans="1:11" hidden="1" x14ac:dyDescent="0.3">
      <c r="A33" s="2" t="s">
        <v>118</v>
      </c>
      <c r="B33" s="10" t="s">
        <v>374</v>
      </c>
      <c r="C33" s="10" t="s">
        <v>417</v>
      </c>
      <c r="D33" s="10" t="s">
        <v>306</v>
      </c>
      <c r="E33" s="15">
        <f t="shared" si="0"/>
        <v>0</v>
      </c>
      <c r="F33" s="11">
        <v>6294767.4309999999</v>
      </c>
      <c r="G33" s="11">
        <v>6294767.4309999999</v>
      </c>
      <c r="H33" s="9"/>
    </row>
    <row r="34" spans="1:11" hidden="1" x14ac:dyDescent="0.3">
      <c r="A34" s="2" t="s">
        <v>99</v>
      </c>
      <c r="B34" s="10" t="s">
        <v>374</v>
      </c>
      <c r="C34" s="10" t="s">
        <v>417</v>
      </c>
      <c r="D34" s="10" t="s">
        <v>286</v>
      </c>
      <c r="E34" s="15">
        <f t="shared" ref="E34:E65" si="1">IFERROR(G34-F34,"")</f>
        <v>0</v>
      </c>
      <c r="F34" s="11">
        <v>3114266.4840000002</v>
      </c>
      <c r="G34" s="11">
        <v>3114266.4840000002</v>
      </c>
      <c r="H34" s="9"/>
    </row>
    <row r="35" spans="1:11" hidden="1" x14ac:dyDescent="0.3">
      <c r="A35" s="2" t="s">
        <v>106</v>
      </c>
      <c r="B35" s="10" t="s">
        <v>374</v>
      </c>
      <c r="C35" s="10" t="s">
        <v>417</v>
      </c>
      <c r="D35" s="10" t="s">
        <v>294</v>
      </c>
      <c r="E35" s="15">
        <f t="shared" si="1"/>
        <v>0</v>
      </c>
      <c r="F35" s="11">
        <v>2877243.253</v>
      </c>
      <c r="G35" s="11">
        <v>2877243.253</v>
      </c>
      <c r="H35" s="9"/>
    </row>
    <row r="36" spans="1:11" hidden="1" x14ac:dyDescent="0.3">
      <c r="A36" s="2" t="s">
        <v>105</v>
      </c>
      <c r="B36" s="10" t="s">
        <v>389</v>
      </c>
      <c r="C36" s="10" t="s">
        <v>420</v>
      </c>
      <c r="D36" s="10" t="s">
        <v>293</v>
      </c>
      <c r="E36" s="15">
        <f t="shared" si="1"/>
        <v>0</v>
      </c>
      <c r="F36" s="11">
        <v>4042011.7579999999</v>
      </c>
      <c r="G36" s="11">
        <v>4042011.7579999999</v>
      </c>
      <c r="H36" s="9"/>
    </row>
    <row r="37" spans="1:11" hidden="1" x14ac:dyDescent="0.3">
      <c r="A37" s="2" t="s">
        <v>101</v>
      </c>
      <c r="B37" s="10" t="s">
        <v>374</v>
      </c>
      <c r="C37" s="10" t="s">
        <v>418</v>
      </c>
      <c r="D37" s="10" t="s">
        <v>289</v>
      </c>
      <c r="E37" s="15">
        <f t="shared" si="1"/>
        <v>0</v>
      </c>
      <c r="F37" s="11">
        <v>3790361.3459999999</v>
      </c>
      <c r="G37" s="11">
        <v>3790361.3459999999</v>
      </c>
      <c r="H37" s="9"/>
      <c r="I37" s="8"/>
      <c r="J37" s="8"/>
      <c r="K37" s="8"/>
    </row>
    <row r="38" spans="1:11" hidden="1" x14ac:dyDescent="0.3">
      <c r="A38" s="2" t="s">
        <v>117</v>
      </c>
      <c r="B38" s="10" t="s">
        <v>374</v>
      </c>
      <c r="C38" s="10" t="s">
        <v>420</v>
      </c>
      <c r="D38" s="10" t="s">
        <v>305</v>
      </c>
      <c r="E38" s="15">
        <f t="shared" si="1"/>
        <v>0</v>
      </c>
      <c r="F38" s="11">
        <v>6329</v>
      </c>
      <c r="G38" s="11">
        <v>6329</v>
      </c>
      <c r="H38" s="9"/>
    </row>
    <row r="39" spans="1:11" hidden="1" x14ac:dyDescent="0.3">
      <c r="A39" s="2" t="s">
        <v>113</v>
      </c>
      <c r="B39" s="10" t="s">
        <v>374</v>
      </c>
      <c r="C39" s="10" t="s">
        <v>417</v>
      </c>
      <c r="D39" s="10" t="s">
        <v>301</v>
      </c>
      <c r="E39" s="15">
        <f t="shared" si="1"/>
        <v>0</v>
      </c>
      <c r="F39" s="11">
        <v>149111648.40000001</v>
      </c>
      <c r="G39" s="11">
        <v>149111648.40000001</v>
      </c>
      <c r="H39" s="9"/>
    </row>
    <row r="40" spans="1:11" x14ac:dyDescent="0.3">
      <c r="A40" s="2" t="s">
        <v>120</v>
      </c>
      <c r="B40" s="10" t="s">
        <v>374</v>
      </c>
      <c r="C40" s="10" t="s">
        <v>416</v>
      </c>
      <c r="D40" s="10" t="s">
        <v>308</v>
      </c>
      <c r="E40" s="15">
        <f t="shared" si="1"/>
        <v>0</v>
      </c>
      <c r="F40" s="11">
        <v>20806241.873</v>
      </c>
      <c r="G40" s="11">
        <v>20806241.873</v>
      </c>
      <c r="H40" s="9"/>
    </row>
    <row r="41" spans="1:11" hidden="1" x14ac:dyDescent="0.3">
      <c r="A41" s="2" t="s">
        <v>123</v>
      </c>
      <c r="B41" s="10" t="s">
        <v>374</v>
      </c>
      <c r="C41" s="10" t="s">
        <v>419</v>
      </c>
      <c r="D41" s="10" t="s">
        <v>311</v>
      </c>
      <c r="E41" s="15">
        <f t="shared" si="1"/>
        <v>0</v>
      </c>
      <c r="F41" s="11">
        <v>33550540</v>
      </c>
      <c r="G41" s="11">
        <v>33550540</v>
      </c>
      <c r="H41" s="9"/>
    </row>
    <row r="42" spans="1:11" hidden="1" x14ac:dyDescent="0.3">
      <c r="A42" s="2" t="s">
        <v>126</v>
      </c>
      <c r="B42" s="10" t="s">
        <v>374</v>
      </c>
      <c r="C42" s="10" t="s">
        <v>419</v>
      </c>
      <c r="D42" s="10" t="s">
        <v>314</v>
      </c>
      <c r="E42" s="15">
        <f t="shared" si="1"/>
        <v>0</v>
      </c>
      <c r="F42" s="11">
        <v>95114663.187999994</v>
      </c>
      <c r="G42" s="11">
        <v>95114663.187999994</v>
      </c>
      <c r="H42" s="9"/>
    </row>
    <row r="43" spans="1:11" hidden="1" x14ac:dyDescent="0.3">
      <c r="A43" s="2" t="s">
        <v>408</v>
      </c>
      <c r="B43" s="10" t="s">
        <v>386</v>
      </c>
      <c r="C43" s="10" t="s">
        <v>420</v>
      </c>
      <c r="D43" s="10" t="s">
        <v>315</v>
      </c>
      <c r="E43" s="15">
        <f t="shared" si="1"/>
        <v>0</v>
      </c>
      <c r="F43" s="11">
        <v>99384121.111000001</v>
      </c>
      <c r="G43" s="11">
        <v>99384121.111000001</v>
      </c>
      <c r="H43" s="9"/>
    </row>
    <row r="44" spans="1:11" hidden="1" x14ac:dyDescent="0.3">
      <c r="A44" s="2" t="s">
        <v>125</v>
      </c>
      <c r="B44" s="10" t="s">
        <v>374</v>
      </c>
      <c r="C44" s="10" t="s">
        <v>419</v>
      </c>
      <c r="D44" s="10" t="s">
        <v>313</v>
      </c>
      <c r="E44" s="15">
        <f t="shared" si="1"/>
        <v>0</v>
      </c>
      <c r="F44" s="11">
        <v>47956710.480999999</v>
      </c>
      <c r="G44" s="11">
        <v>47956710.480999999</v>
      </c>
      <c r="H44" s="9"/>
    </row>
    <row r="45" spans="1:11" x14ac:dyDescent="0.3">
      <c r="A45" s="2" t="s">
        <v>410</v>
      </c>
      <c r="B45" s="10" t="s">
        <v>386</v>
      </c>
      <c r="C45" s="10" t="s">
        <v>416</v>
      </c>
      <c r="D45" s="10" t="s">
        <v>393</v>
      </c>
      <c r="E45" s="15">
        <f t="shared" si="1"/>
        <v>0</v>
      </c>
      <c r="F45" s="11">
        <v>10000000</v>
      </c>
      <c r="G45" s="11">
        <v>10000000</v>
      </c>
      <c r="H45" s="9"/>
    </row>
    <row r="46" spans="1:11" hidden="1" x14ac:dyDescent="0.3">
      <c r="A46" s="2" t="s">
        <v>146</v>
      </c>
      <c r="B46" s="10" t="s">
        <v>379</v>
      </c>
      <c r="C46" s="10" t="s">
        <v>420</v>
      </c>
      <c r="D46" s="10" t="s">
        <v>338</v>
      </c>
      <c r="E46" s="15">
        <f t="shared" si="1"/>
        <v>0</v>
      </c>
      <c r="F46" s="11">
        <v>410603</v>
      </c>
      <c r="G46" s="11">
        <v>410603</v>
      </c>
      <c r="H46" s="9"/>
    </row>
    <row r="47" spans="1:11" hidden="1" x14ac:dyDescent="0.3">
      <c r="A47" s="2" t="s">
        <v>48</v>
      </c>
      <c r="B47" s="10" t="s">
        <v>374</v>
      </c>
      <c r="C47" s="10" t="s">
        <v>419</v>
      </c>
      <c r="D47" s="10" t="s">
        <v>234</v>
      </c>
      <c r="E47" s="15">
        <f t="shared" si="1"/>
        <v>0</v>
      </c>
      <c r="F47" s="11">
        <v>28844982.969999999</v>
      </c>
      <c r="G47" s="11">
        <v>28844982.969999999</v>
      </c>
      <c r="H47" s="9"/>
    </row>
    <row r="48" spans="1:11" hidden="1" x14ac:dyDescent="0.3">
      <c r="A48" s="2" t="s">
        <v>136</v>
      </c>
      <c r="B48" s="10" t="s">
        <v>374</v>
      </c>
      <c r="C48" s="10" t="s">
        <v>417</v>
      </c>
      <c r="D48" s="10" t="s">
        <v>328</v>
      </c>
      <c r="E48" s="15">
        <f t="shared" si="1"/>
        <v>0</v>
      </c>
      <c r="F48" s="11">
        <v>448720</v>
      </c>
      <c r="G48" s="11">
        <v>448720</v>
      </c>
      <c r="H48" s="9"/>
    </row>
    <row r="49" spans="1:10" hidden="1" x14ac:dyDescent="0.3">
      <c r="A49" s="2" t="s">
        <v>152</v>
      </c>
      <c r="B49" s="10" t="s">
        <v>378</v>
      </c>
      <c r="C49" s="10" t="s">
        <v>419</v>
      </c>
      <c r="D49" s="10" t="s">
        <v>345</v>
      </c>
      <c r="E49" s="15">
        <f t="shared" si="1"/>
        <v>0</v>
      </c>
      <c r="F49" s="11">
        <v>297509</v>
      </c>
      <c r="G49" s="11">
        <v>297509</v>
      </c>
      <c r="H49" s="9"/>
    </row>
    <row r="50" spans="1:10" hidden="1" x14ac:dyDescent="0.3">
      <c r="A50" s="2" t="s">
        <v>144</v>
      </c>
      <c r="B50" s="10" t="s">
        <v>374</v>
      </c>
      <c r="C50" s="10" t="s">
        <v>417</v>
      </c>
      <c r="D50" s="10" t="s">
        <v>336</v>
      </c>
      <c r="E50" s="15">
        <f t="shared" si="1"/>
        <v>0</v>
      </c>
      <c r="F50" s="11">
        <v>24526729.526999999</v>
      </c>
      <c r="G50" s="11">
        <v>24526729.526999999</v>
      </c>
      <c r="H50" s="9"/>
    </row>
    <row r="51" spans="1:10" hidden="1" x14ac:dyDescent="0.3">
      <c r="A51" s="2" t="s">
        <v>145</v>
      </c>
      <c r="B51" s="10" t="s">
        <v>374</v>
      </c>
      <c r="C51" s="10" t="s">
        <v>417</v>
      </c>
      <c r="D51" s="10" t="s">
        <v>337</v>
      </c>
      <c r="E51" s="15">
        <f t="shared" si="1"/>
        <v>0</v>
      </c>
      <c r="F51" s="11">
        <v>10931948.939999999</v>
      </c>
      <c r="G51" s="11">
        <v>10931948.939999999</v>
      </c>
      <c r="H51" s="9"/>
    </row>
    <row r="52" spans="1:10" hidden="1" x14ac:dyDescent="0.3">
      <c r="A52" s="2" t="s">
        <v>141</v>
      </c>
      <c r="B52" s="10" t="s">
        <v>374</v>
      </c>
      <c r="C52" s="10" t="s">
        <v>418</v>
      </c>
      <c r="D52" s="10" t="s">
        <v>333</v>
      </c>
      <c r="E52" s="15">
        <f t="shared" si="1"/>
        <v>0</v>
      </c>
      <c r="F52" s="11">
        <v>566186</v>
      </c>
      <c r="G52" s="11">
        <v>566186</v>
      </c>
      <c r="H52" s="9"/>
    </row>
    <row r="53" spans="1:10" hidden="1" x14ac:dyDescent="0.3">
      <c r="A53" s="2" t="s">
        <v>156</v>
      </c>
      <c r="B53" s="10" t="s">
        <v>374</v>
      </c>
      <c r="C53" s="10" t="s">
        <v>421</v>
      </c>
      <c r="D53" s="10" t="s">
        <v>349</v>
      </c>
      <c r="E53" s="15">
        <f t="shared" si="1"/>
        <v>0</v>
      </c>
      <c r="F53" s="11">
        <v>56667597.207000002</v>
      </c>
      <c r="G53" s="11">
        <v>56667597.207000002</v>
      </c>
      <c r="H53" s="9"/>
    </row>
    <row r="54" spans="1:10" hidden="1" x14ac:dyDescent="0.3">
      <c r="A54" s="2" t="s">
        <v>163</v>
      </c>
      <c r="B54" s="10" t="s">
        <v>374</v>
      </c>
      <c r="C54" s="10" t="s">
        <v>417</v>
      </c>
      <c r="D54" s="10" t="s">
        <v>356</v>
      </c>
      <c r="E54" s="15">
        <f t="shared" si="1"/>
        <v>0</v>
      </c>
      <c r="F54" s="11">
        <v>16700001</v>
      </c>
      <c r="G54" s="11">
        <v>16700001</v>
      </c>
      <c r="H54" s="9"/>
    </row>
    <row r="55" spans="1:10" hidden="1" x14ac:dyDescent="0.3">
      <c r="A55" s="2" t="s">
        <v>160</v>
      </c>
      <c r="B55" s="10" t="s">
        <v>374</v>
      </c>
      <c r="C55" s="10" t="s">
        <v>419</v>
      </c>
      <c r="D55" s="10" t="s">
        <v>353</v>
      </c>
      <c r="E55" s="15">
        <f t="shared" si="1"/>
        <v>0</v>
      </c>
      <c r="F55" s="11">
        <v>2123585.0499999998</v>
      </c>
      <c r="G55" s="11">
        <v>2123585.0499999998</v>
      </c>
      <c r="H55" s="9"/>
    </row>
    <row r="56" spans="1:10" x14ac:dyDescent="0.3">
      <c r="A56" s="2" t="s">
        <v>161</v>
      </c>
      <c r="B56" s="10" t="s">
        <v>386</v>
      </c>
      <c r="C56" s="10" t="s">
        <v>416</v>
      </c>
      <c r="D56" s="10" t="s">
        <v>354</v>
      </c>
      <c r="E56" s="15">
        <f t="shared" si="1"/>
        <v>0</v>
      </c>
      <c r="F56" s="11">
        <v>23805049.155999999</v>
      </c>
      <c r="G56" s="11">
        <v>23805049.155999999</v>
      </c>
      <c r="H56" s="9"/>
    </row>
    <row r="57" spans="1:10" hidden="1" x14ac:dyDescent="0.3">
      <c r="A57" s="2" t="s">
        <v>166</v>
      </c>
      <c r="B57" s="10" t="s">
        <v>376</v>
      </c>
      <c r="C57" s="10" t="s">
        <v>417</v>
      </c>
      <c r="D57" s="10" t="s">
        <v>359</v>
      </c>
      <c r="E57" s="15">
        <f t="shared" si="1"/>
        <v>0</v>
      </c>
      <c r="F57" s="11">
        <v>9254242.2430000007</v>
      </c>
      <c r="G57" s="11">
        <v>9254242.2430000007</v>
      </c>
      <c r="H57" s="9"/>
    </row>
    <row r="58" spans="1:10" hidden="1" x14ac:dyDescent="0.3">
      <c r="A58" s="2" t="s">
        <v>168</v>
      </c>
      <c r="B58" s="10" t="s">
        <v>374</v>
      </c>
      <c r="C58" s="10" t="s">
        <v>419</v>
      </c>
      <c r="D58" s="10" t="s">
        <v>364</v>
      </c>
      <c r="E58" s="15">
        <f t="shared" si="1"/>
        <v>0</v>
      </c>
      <c r="F58" s="11">
        <v>9887638.5280000009</v>
      </c>
      <c r="G58" s="11">
        <v>9887638.5280000009</v>
      </c>
      <c r="H58" s="9"/>
    </row>
    <row r="59" spans="1:10" hidden="1" x14ac:dyDescent="0.3">
      <c r="A59" s="2" t="s">
        <v>169</v>
      </c>
      <c r="B59" s="10" t="s">
        <v>381</v>
      </c>
      <c r="C59" s="10" t="s">
        <v>417</v>
      </c>
      <c r="D59" s="10" t="s">
        <v>365</v>
      </c>
      <c r="E59" s="15">
        <f t="shared" si="1"/>
        <v>0</v>
      </c>
      <c r="F59" s="11">
        <v>16359566</v>
      </c>
      <c r="G59" s="11">
        <v>16359566</v>
      </c>
      <c r="H59" s="9"/>
    </row>
    <row r="60" spans="1:10" hidden="1" x14ac:dyDescent="0.3">
      <c r="A60" s="2" t="s">
        <v>148</v>
      </c>
      <c r="B60" s="10" t="s">
        <v>374</v>
      </c>
      <c r="C60" s="10" t="s">
        <v>418</v>
      </c>
      <c r="D60" s="10" t="s">
        <v>340</v>
      </c>
      <c r="E60" s="15">
        <f t="shared" si="1"/>
        <v>0</v>
      </c>
      <c r="F60" s="11">
        <v>16547082.581</v>
      </c>
      <c r="G60" s="11">
        <v>16547082.581</v>
      </c>
      <c r="H60" s="9"/>
    </row>
    <row r="61" spans="1:10" hidden="1" x14ac:dyDescent="0.3">
      <c r="A61" s="2" t="s">
        <v>72</v>
      </c>
      <c r="B61" s="10" t="s">
        <v>388</v>
      </c>
      <c r="C61" s="10" t="s">
        <v>421</v>
      </c>
      <c r="D61" s="10" t="s">
        <v>258</v>
      </c>
      <c r="E61" s="15">
        <f t="shared" si="1"/>
        <v>1</v>
      </c>
      <c r="F61" s="11">
        <v>40</v>
      </c>
      <c r="G61" s="11">
        <v>41</v>
      </c>
      <c r="H61" s="9"/>
      <c r="J61" s="6">
        <f>SUM(J62:J117)</f>
        <v>0.10062453660076952</v>
      </c>
    </row>
    <row r="62" spans="1:10" hidden="1" x14ac:dyDescent="0.3">
      <c r="A62" s="2" t="s">
        <v>16</v>
      </c>
      <c r="B62" s="10" t="s">
        <v>378</v>
      </c>
      <c r="C62" s="46" t="s">
        <v>419</v>
      </c>
      <c r="D62" s="10" t="s">
        <v>199</v>
      </c>
      <c r="E62" s="19">
        <f t="shared" si="1"/>
        <v>1302</v>
      </c>
      <c r="F62" s="20">
        <v>358804</v>
      </c>
      <c r="G62" s="20">
        <v>360106</v>
      </c>
      <c r="H62" s="21" t="s">
        <v>378</v>
      </c>
      <c r="I62" s="6">
        <f t="shared" ref="I62:I93" si="2">E62/SUM($E$62:$E$123)</f>
        <v>1.3795222513444023E-6</v>
      </c>
    </row>
    <row r="63" spans="1:10" hidden="1" x14ac:dyDescent="0.3">
      <c r="A63" s="2" t="s">
        <v>164</v>
      </c>
      <c r="B63" s="10" t="s">
        <v>378</v>
      </c>
      <c r="C63" s="46" t="s">
        <v>420</v>
      </c>
      <c r="D63" s="10" t="s">
        <v>357</v>
      </c>
      <c r="E63" s="22">
        <f t="shared" si="1"/>
        <v>10967</v>
      </c>
      <c r="F63" s="23">
        <v>16450</v>
      </c>
      <c r="G63" s="23">
        <v>27417</v>
      </c>
      <c r="H63" s="24" t="s">
        <v>378</v>
      </c>
      <c r="I63" s="6">
        <f t="shared" si="2"/>
        <v>1.1619985046462413E-5</v>
      </c>
    </row>
    <row r="64" spans="1:10" hidden="1" x14ac:dyDescent="0.3">
      <c r="A64" s="2" t="s">
        <v>13</v>
      </c>
      <c r="B64" s="10" t="s">
        <v>374</v>
      </c>
      <c r="C64" s="46" t="s">
        <v>419</v>
      </c>
      <c r="D64" s="10" t="s">
        <v>196</v>
      </c>
      <c r="E64" s="25">
        <f t="shared" si="1"/>
        <v>54589</v>
      </c>
      <c r="F64" s="23">
        <v>327748</v>
      </c>
      <c r="G64" s="23">
        <v>382337</v>
      </c>
      <c r="H64" s="24" t="s">
        <v>374</v>
      </c>
      <c r="I64" s="6">
        <f t="shared" si="2"/>
        <v>5.7839278170998144E-5</v>
      </c>
    </row>
    <row r="65" spans="1:10" hidden="1" x14ac:dyDescent="0.3">
      <c r="A65" s="2" t="s">
        <v>159</v>
      </c>
      <c r="B65" s="10" t="s">
        <v>378</v>
      </c>
      <c r="C65" s="46" t="s">
        <v>420</v>
      </c>
      <c r="D65" s="10" t="s">
        <v>352</v>
      </c>
      <c r="E65" s="22">
        <f t="shared" si="1"/>
        <v>62273</v>
      </c>
      <c r="F65" s="23">
        <v>249092</v>
      </c>
      <c r="G65" s="23">
        <v>311365</v>
      </c>
      <c r="H65" s="24" t="s">
        <v>378</v>
      </c>
      <c r="I65" s="6">
        <f t="shared" si="2"/>
        <v>6.5980790443909344E-5</v>
      </c>
    </row>
    <row r="66" spans="1:10" hidden="1" x14ac:dyDescent="0.3">
      <c r="A66" s="2" t="s">
        <v>452</v>
      </c>
      <c r="B66" s="10" t="s">
        <v>384</v>
      </c>
      <c r="C66" s="46" t="s">
        <v>418</v>
      </c>
      <c r="D66" s="10" t="s">
        <v>329</v>
      </c>
      <c r="E66" s="22">
        <f t="shared" ref="E66:E94" si="3">IFERROR(G66-F66,"")</f>
        <v>91768</v>
      </c>
      <c r="F66" s="23">
        <v>33370</v>
      </c>
      <c r="G66" s="23">
        <v>125138</v>
      </c>
      <c r="H66" s="24" t="s">
        <v>384</v>
      </c>
      <c r="I66" s="6">
        <f t="shared" si="2"/>
        <v>9.7231949279088419E-5</v>
      </c>
      <c r="J66" s="6">
        <f>I66</f>
        <v>9.7231949279088419E-5</v>
      </c>
    </row>
    <row r="67" spans="1:10" hidden="1" x14ac:dyDescent="0.3">
      <c r="A67" s="2" t="s">
        <v>135</v>
      </c>
      <c r="B67" s="10" t="s">
        <v>378</v>
      </c>
      <c r="C67" s="46" t="s">
        <v>420</v>
      </c>
      <c r="D67" s="10" t="s">
        <v>327</v>
      </c>
      <c r="E67" s="22">
        <f t="shared" si="3"/>
        <v>99293</v>
      </c>
      <c r="F67" s="23">
        <v>241938</v>
      </c>
      <c r="G67" s="23">
        <v>341231</v>
      </c>
      <c r="H67" s="24" t="s">
        <v>378</v>
      </c>
      <c r="I67" s="6">
        <f t="shared" si="2"/>
        <v>1.0520499454895525E-4</v>
      </c>
      <c r="J67" s="6"/>
    </row>
    <row r="68" spans="1:10" hidden="1" x14ac:dyDescent="0.3">
      <c r="A68" s="2" t="s">
        <v>399</v>
      </c>
      <c r="B68" s="10" t="s">
        <v>379</v>
      </c>
      <c r="C68" s="46" t="s">
        <v>418</v>
      </c>
      <c r="D68" s="10" t="s">
        <v>180</v>
      </c>
      <c r="E68" s="22">
        <f t="shared" si="3"/>
        <v>111925</v>
      </c>
      <c r="F68" s="23">
        <v>133719</v>
      </c>
      <c r="G68" s="23">
        <v>245644</v>
      </c>
      <c r="H68" s="24" t="s">
        <v>379</v>
      </c>
      <c r="I68" s="6">
        <f t="shared" si="2"/>
        <v>1.1858911519333505E-4</v>
      </c>
      <c r="J68" s="6"/>
    </row>
    <row r="69" spans="1:10" hidden="1" x14ac:dyDescent="0.3">
      <c r="A69" s="2" t="s">
        <v>405</v>
      </c>
      <c r="B69" s="10" t="s">
        <v>376</v>
      </c>
      <c r="C69" s="46" t="s">
        <v>417</v>
      </c>
      <c r="D69" s="10" t="s">
        <v>320</v>
      </c>
      <c r="E69" s="25">
        <f t="shared" si="3"/>
        <v>119237.7919999999</v>
      </c>
      <c r="F69" s="23">
        <v>2045769.1359999999</v>
      </c>
      <c r="G69" s="23">
        <v>2165006.9279999998</v>
      </c>
      <c r="H69" s="24" t="s">
        <v>376</v>
      </c>
      <c r="I69" s="6">
        <f t="shared" si="2"/>
        <v>1.2633731740796885E-4</v>
      </c>
      <c r="J69" s="6"/>
    </row>
    <row r="70" spans="1:10" hidden="1" x14ac:dyDescent="0.3">
      <c r="A70" s="2" t="s">
        <v>157</v>
      </c>
      <c r="B70" s="10" t="s">
        <v>444</v>
      </c>
      <c r="C70" s="46" t="s">
        <v>421</v>
      </c>
      <c r="D70" s="10" t="s">
        <v>350</v>
      </c>
      <c r="E70" s="22">
        <f t="shared" si="3"/>
        <v>167130</v>
      </c>
      <c r="F70" s="23">
        <v>791033</v>
      </c>
      <c r="G70" s="23">
        <v>958163</v>
      </c>
      <c r="H70" s="24" t="s">
        <v>444</v>
      </c>
      <c r="I70" s="6">
        <f t="shared" si="2"/>
        <v>1.7708107055851763E-4</v>
      </c>
      <c r="J70" s="6"/>
    </row>
    <row r="71" spans="1:10" hidden="1" x14ac:dyDescent="0.3">
      <c r="A71" s="2" t="s">
        <v>86</v>
      </c>
      <c r="B71" s="10" t="s">
        <v>379</v>
      </c>
      <c r="C71" s="46" t="s">
        <v>417</v>
      </c>
      <c r="D71" s="10" t="s">
        <v>272</v>
      </c>
      <c r="E71" s="22">
        <f t="shared" si="3"/>
        <v>246124.67100000032</v>
      </c>
      <c r="F71" s="23">
        <v>2046073.4269999999</v>
      </c>
      <c r="G71" s="23">
        <v>2292198.0980000002</v>
      </c>
      <c r="H71" s="24" t="s">
        <v>379</v>
      </c>
      <c r="I71" s="6">
        <f t="shared" si="2"/>
        <v>2.6077915533741995E-4</v>
      </c>
      <c r="J71" s="6"/>
    </row>
    <row r="72" spans="1:10" hidden="1" x14ac:dyDescent="0.3">
      <c r="A72" s="2" t="s">
        <v>170</v>
      </c>
      <c r="B72" s="10" t="s">
        <v>386</v>
      </c>
      <c r="C72" s="46" t="s">
        <v>420</v>
      </c>
      <c r="D72" s="10" t="s">
        <v>366</v>
      </c>
      <c r="E72" s="22">
        <f t="shared" si="3"/>
        <v>288783</v>
      </c>
      <c r="F72" s="23">
        <v>372382</v>
      </c>
      <c r="G72" s="23">
        <v>661165</v>
      </c>
      <c r="H72" s="24" t="s">
        <v>386</v>
      </c>
      <c r="I72" s="6">
        <f t="shared" si="2"/>
        <v>3.0597739962364865E-4</v>
      </c>
      <c r="J72" s="6"/>
    </row>
    <row r="73" spans="1:10" hidden="1" x14ac:dyDescent="0.3">
      <c r="A73" s="2" t="s">
        <v>18</v>
      </c>
      <c r="B73" s="10" t="s">
        <v>380</v>
      </c>
      <c r="C73" s="46" t="s">
        <v>421</v>
      </c>
      <c r="D73" s="10" t="s">
        <v>201</v>
      </c>
      <c r="E73" s="22">
        <f t="shared" si="3"/>
        <v>346603</v>
      </c>
      <c r="F73" s="23">
        <v>645398</v>
      </c>
      <c r="G73" s="23">
        <v>992001</v>
      </c>
      <c r="H73" s="24" t="s">
        <v>380</v>
      </c>
      <c r="I73" s="6">
        <f t="shared" si="2"/>
        <v>3.6724005444141618E-4</v>
      </c>
      <c r="J73" s="6"/>
    </row>
    <row r="74" spans="1:10" hidden="1" x14ac:dyDescent="0.3">
      <c r="A74" s="2" t="s">
        <v>67</v>
      </c>
      <c r="B74" s="10" t="s">
        <v>380</v>
      </c>
      <c r="C74" s="46" t="s">
        <v>419</v>
      </c>
      <c r="D74" s="10" t="s">
        <v>253</v>
      </c>
      <c r="E74" s="22">
        <f t="shared" si="3"/>
        <v>520000</v>
      </c>
      <c r="F74" s="23">
        <v>1000000</v>
      </c>
      <c r="G74" s="23">
        <v>1520000</v>
      </c>
      <c r="H74" s="24" t="s">
        <v>380</v>
      </c>
      <c r="I74" s="6">
        <f t="shared" si="2"/>
        <v>5.5096126781804084E-4</v>
      </c>
      <c r="J74" s="6"/>
    </row>
    <row r="75" spans="1:10" hidden="1" x14ac:dyDescent="0.3">
      <c r="A75" s="2" t="s">
        <v>52</v>
      </c>
      <c r="B75" s="10" t="s">
        <v>386</v>
      </c>
      <c r="C75" s="46" t="s">
        <v>418</v>
      </c>
      <c r="D75" s="10" t="s">
        <v>238</v>
      </c>
      <c r="E75" s="22">
        <f t="shared" si="3"/>
        <v>764113.94799999986</v>
      </c>
      <c r="F75" s="23">
        <v>4107013.767</v>
      </c>
      <c r="G75" s="23">
        <v>4871127.7149999999</v>
      </c>
      <c r="H75" s="24" t="s">
        <v>386</v>
      </c>
      <c r="I75" s="6">
        <f t="shared" si="2"/>
        <v>8.0960997989909327E-4</v>
      </c>
      <c r="J75" s="6"/>
    </row>
    <row r="76" spans="1:10" hidden="1" x14ac:dyDescent="0.3">
      <c r="A76" s="2" t="s">
        <v>95</v>
      </c>
      <c r="B76" s="10" t="s">
        <v>385</v>
      </c>
      <c r="C76" s="46" t="s">
        <v>418</v>
      </c>
      <c r="D76" s="10" t="s">
        <v>282</v>
      </c>
      <c r="E76" s="22">
        <f t="shared" si="3"/>
        <v>824237.62299999991</v>
      </c>
      <c r="F76" s="23">
        <v>1100000</v>
      </c>
      <c r="G76" s="23">
        <v>1924237.6229999999</v>
      </c>
      <c r="H76" s="24" t="s">
        <v>385</v>
      </c>
      <c r="I76" s="6">
        <f t="shared" si="2"/>
        <v>8.7331347259886219E-4</v>
      </c>
      <c r="J76" s="6"/>
    </row>
    <row r="77" spans="1:10" hidden="1" x14ac:dyDescent="0.3">
      <c r="A77" s="2" t="s">
        <v>65</v>
      </c>
      <c r="B77" s="10" t="s">
        <v>379</v>
      </c>
      <c r="C77" s="46" t="s">
        <v>418</v>
      </c>
      <c r="D77" s="10" t="s">
        <v>251</v>
      </c>
      <c r="E77" s="22">
        <f t="shared" si="3"/>
        <v>875262.56799999997</v>
      </c>
      <c r="F77" s="23">
        <v>572875</v>
      </c>
      <c r="G77" s="23">
        <v>1448137.568</v>
      </c>
      <c r="H77" s="24" t="s">
        <v>379</v>
      </c>
      <c r="I77" s="6">
        <f t="shared" si="2"/>
        <v>9.2737648872875803E-4</v>
      </c>
      <c r="J77" s="6"/>
    </row>
    <row r="78" spans="1:10" hidden="1" x14ac:dyDescent="0.3">
      <c r="A78" s="2" t="s">
        <v>66</v>
      </c>
      <c r="B78" s="10" t="s">
        <v>385</v>
      </c>
      <c r="C78" s="46" t="s">
        <v>418</v>
      </c>
      <c r="D78" s="10" t="s">
        <v>252</v>
      </c>
      <c r="E78" s="22">
        <f t="shared" si="3"/>
        <v>1220485</v>
      </c>
      <c r="F78" s="23">
        <v>236886</v>
      </c>
      <c r="G78" s="23">
        <v>1457371</v>
      </c>
      <c r="H78" s="24" t="s">
        <v>385</v>
      </c>
      <c r="I78" s="6">
        <f t="shared" si="2"/>
        <v>1.2931537749094261E-3</v>
      </c>
      <c r="J78" s="6"/>
    </row>
    <row r="79" spans="1:10" hidden="1" x14ac:dyDescent="0.3">
      <c r="A79" s="2" t="s">
        <v>58</v>
      </c>
      <c r="B79" s="10" t="s">
        <v>385</v>
      </c>
      <c r="C79" s="46" t="s">
        <v>418</v>
      </c>
      <c r="D79" s="10" t="s">
        <v>244</v>
      </c>
      <c r="E79" s="22">
        <f t="shared" si="3"/>
        <v>1370250.6740000001</v>
      </c>
      <c r="F79" s="23">
        <v>409190</v>
      </c>
      <c r="G79" s="23">
        <v>1779440.6740000001</v>
      </c>
      <c r="H79" s="24" t="s">
        <v>385</v>
      </c>
      <c r="I79" s="6">
        <f t="shared" si="2"/>
        <v>1.4518366318760868E-3</v>
      </c>
      <c r="J79" s="6"/>
    </row>
    <row r="80" spans="1:10" hidden="1" x14ac:dyDescent="0.3">
      <c r="A80" s="2" t="s">
        <v>404</v>
      </c>
      <c r="B80" s="10" t="s">
        <v>379</v>
      </c>
      <c r="C80" s="46" t="s">
        <v>420</v>
      </c>
      <c r="D80" s="10" t="s">
        <v>273</v>
      </c>
      <c r="E80" s="22">
        <f t="shared" si="3"/>
        <v>1995507</v>
      </c>
      <c r="F80" s="23">
        <v>1215991</v>
      </c>
      <c r="G80" s="23">
        <v>3211498</v>
      </c>
      <c r="H80" s="24" t="s">
        <v>379</v>
      </c>
      <c r="I80" s="6">
        <f t="shared" si="2"/>
        <v>2.1143212820380294E-3</v>
      </c>
      <c r="J80" s="6"/>
    </row>
    <row r="81" spans="1:10" hidden="1" x14ac:dyDescent="0.3">
      <c r="A81" s="2" t="s">
        <v>100</v>
      </c>
      <c r="B81" s="10" t="s">
        <v>379</v>
      </c>
      <c r="C81" s="46" t="s">
        <v>418</v>
      </c>
      <c r="D81" s="10" t="s">
        <v>288</v>
      </c>
      <c r="E81" s="22">
        <f t="shared" si="3"/>
        <v>2959779</v>
      </c>
      <c r="F81" s="23">
        <v>1343694</v>
      </c>
      <c r="G81" s="23">
        <v>4303473</v>
      </c>
      <c r="H81" s="24" t="s">
        <v>379</v>
      </c>
      <c r="I81" s="6">
        <f t="shared" si="2"/>
        <v>3.1360069044254102E-3</v>
      </c>
      <c r="J81" s="6"/>
    </row>
    <row r="82" spans="1:10" hidden="1" x14ac:dyDescent="0.3">
      <c r="A82" s="2" t="s">
        <v>50</v>
      </c>
      <c r="B82" s="10" t="s">
        <v>385</v>
      </c>
      <c r="C82" s="46" t="s">
        <v>418</v>
      </c>
      <c r="D82" s="10" t="s">
        <v>236</v>
      </c>
      <c r="E82" s="22">
        <f t="shared" si="3"/>
        <v>3477858</v>
      </c>
      <c r="F82" s="23">
        <v>382687</v>
      </c>
      <c r="G82" s="23">
        <v>3860545</v>
      </c>
      <c r="H82" s="24" t="s">
        <v>385</v>
      </c>
      <c r="I82" s="6">
        <f t="shared" si="2"/>
        <v>3.6849327941752231E-3</v>
      </c>
      <c r="J82" s="6"/>
    </row>
    <row r="83" spans="1:10" hidden="1" x14ac:dyDescent="0.3">
      <c r="A83" s="2" t="s">
        <v>90</v>
      </c>
      <c r="B83" s="10" t="s">
        <v>385</v>
      </c>
      <c r="C83" s="46" t="s">
        <v>418</v>
      </c>
      <c r="D83" s="10" t="s">
        <v>277</v>
      </c>
      <c r="E83" s="22">
        <f t="shared" si="3"/>
        <v>3632369</v>
      </c>
      <c r="F83" s="23">
        <v>511333</v>
      </c>
      <c r="G83" s="23">
        <v>4143702</v>
      </c>
      <c r="H83" s="24" t="s">
        <v>385</v>
      </c>
      <c r="I83" s="6">
        <f t="shared" si="2"/>
        <v>3.8486435181210566E-3</v>
      </c>
      <c r="J83" s="6"/>
    </row>
    <row r="84" spans="1:10" hidden="1" x14ac:dyDescent="0.3">
      <c r="A84" s="2" t="s">
        <v>158</v>
      </c>
      <c r="B84" s="10" t="s">
        <v>385</v>
      </c>
      <c r="C84" s="46" t="s">
        <v>418</v>
      </c>
      <c r="D84" s="10" t="s">
        <v>351</v>
      </c>
      <c r="E84" s="22">
        <f t="shared" si="3"/>
        <v>3803276</v>
      </c>
      <c r="F84" s="23">
        <v>1025000</v>
      </c>
      <c r="G84" s="23">
        <v>4828276</v>
      </c>
      <c r="H84" s="24" t="s">
        <v>385</v>
      </c>
      <c r="I84" s="6">
        <f t="shared" si="2"/>
        <v>4.0297264746575528E-3</v>
      </c>
      <c r="J84" s="6"/>
    </row>
    <row r="85" spans="1:10" hidden="1" x14ac:dyDescent="0.3">
      <c r="A85" s="2" t="s">
        <v>115</v>
      </c>
      <c r="B85" s="10" t="s">
        <v>381</v>
      </c>
      <c r="C85" s="46" t="s">
        <v>419</v>
      </c>
      <c r="D85" s="10" t="s">
        <v>303</v>
      </c>
      <c r="E85" s="22">
        <f t="shared" si="3"/>
        <v>3961761.5700000003</v>
      </c>
      <c r="F85" s="23">
        <v>33006500</v>
      </c>
      <c r="G85" s="23">
        <v>36968261.57</v>
      </c>
      <c r="H85" s="24" t="s">
        <v>381</v>
      </c>
      <c r="I85" s="6">
        <f t="shared" si="2"/>
        <v>4.1976484180769082E-3</v>
      </c>
      <c r="J85" s="6"/>
    </row>
    <row r="86" spans="1:10" hidden="1" x14ac:dyDescent="0.3">
      <c r="A86" s="2" t="s">
        <v>396</v>
      </c>
      <c r="B86" s="10" t="s">
        <v>373</v>
      </c>
      <c r="C86" s="46" t="s">
        <v>418</v>
      </c>
      <c r="D86" s="10" t="s">
        <v>179</v>
      </c>
      <c r="E86" s="22">
        <f t="shared" si="3"/>
        <v>4508344.5</v>
      </c>
      <c r="F86" s="23">
        <v>518035</v>
      </c>
      <c r="G86" s="23">
        <v>5026379.5</v>
      </c>
      <c r="H86" s="24" t="s">
        <v>373</v>
      </c>
      <c r="I86" s="6">
        <f t="shared" si="2"/>
        <v>4.7767753874624836E-3</v>
      </c>
      <c r="J86" s="6"/>
    </row>
    <row r="87" spans="1:10" hidden="1" x14ac:dyDescent="0.3">
      <c r="A87" s="2" t="s">
        <v>451</v>
      </c>
      <c r="B87" s="10" t="s">
        <v>384</v>
      </c>
      <c r="C87" s="46" t="s">
        <v>418</v>
      </c>
      <c r="D87" s="10" t="s">
        <v>218</v>
      </c>
      <c r="E87" s="22">
        <f t="shared" si="3"/>
        <v>4850268.0559999999</v>
      </c>
      <c r="F87" s="23">
        <v>95577</v>
      </c>
      <c r="G87" s="23">
        <v>4945845.0559999999</v>
      </c>
      <c r="H87" s="24" t="s">
        <v>384</v>
      </c>
      <c r="I87" s="6">
        <f t="shared" si="2"/>
        <v>5.139057379598278E-3</v>
      </c>
      <c r="J87" s="6">
        <f>I87</f>
        <v>5.139057379598278E-3</v>
      </c>
    </row>
    <row r="88" spans="1:10" hidden="1" x14ac:dyDescent="0.3">
      <c r="A88" s="2" t="s">
        <v>450</v>
      </c>
      <c r="B88" s="10" t="s">
        <v>391</v>
      </c>
      <c r="C88" s="46" t="s">
        <v>420</v>
      </c>
      <c r="D88" s="10" t="s">
        <v>312</v>
      </c>
      <c r="E88" s="22">
        <f t="shared" si="3"/>
        <v>4978078.0080000004</v>
      </c>
      <c r="F88" s="23">
        <v>3173352.96</v>
      </c>
      <c r="G88" s="23">
        <v>8151430.9680000003</v>
      </c>
      <c r="H88" s="24" t="s">
        <v>391</v>
      </c>
      <c r="I88" s="6">
        <f t="shared" si="2"/>
        <v>5.2744772511245912E-3</v>
      </c>
      <c r="J88" s="6">
        <f>I88</f>
        <v>5.2744772511245912E-3</v>
      </c>
    </row>
    <row r="89" spans="1:10" hidden="1" x14ac:dyDescent="0.3">
      <c r="A89" s="2" t="s">
        <v>151</v>
      </c>
      <c r="B89" s="10" t="s">
        <v>381</v>
      </c>
      <c r="C89" s="46" t="s">
        <v>421</v>
      </c>
      <c r="D89" s="10" t="s">
        <v>343</v>
      </c>
      <c r="E89" s="22">
        <f t="shared" si="3"/>
        <v>5750392</v>
      </c>
      <c r="F89" s="23">
        <v>251700</v>
      </c>
      <c r="G89" s="23">
        <v>6002092</v>
      </c>
      <c r="H89" s="24" t="s">
        <v>381</v>
      </c>
      <c r="I89" s="6">
        <f t="shared" si="2"/>
        <v>6.0927755130206146E-3</v>
      </c>
      <c r="J89" s="6"/>
    </row>
    <row r="90" spans="1:10" hidden="1" x14ac:dyDescent="0.3">
      <c r="A90" s="2" t="s">
        <v>155</v>
      </c>
      <c r="B90" s="10" t="s">
        <v>375</v>
      </c>
      <c r="C90" s="46" t="s">
        <v>417</v>
      </c>
      <c r="D90" s="10" t="s">
        <v>348</v>
      </c>
      <c r="E90" s="22">
        <f t="shared" si="3"/>
        <v>5772091</v>
      </c>
      <c r="F90" s="23">
        <v>3090909</v>
      </c>
      <c r="G90" s="23">
        <v>8863000</v>
      </c>
      <c r="H90" s="24" t="s">
        <v>375</v>
      </c>
      <c r="I90" s="6">
        <f t="shared" si="2"/>
        <v>6.1157664910021217E-3</v>
      </c>
      <c r="J90" s="6"/>
    </row>
    <row r="91" spans="1:10" hidden="1" x14ac:dyDescent="0.3">
      <c r="A91" s="2" t="s">
        <v>28</v>
      </c>
      <c r="B91" s="10" t="s">
        <v>379</v>
      </c>
      <c r="C91" s="46" t="s">
        <v>420</v>
      </c>
      <c r="D91" s="10" t="s">
        <v>211</v>
      </c>
      <c r="E91" s="22">
        <f t="shared" si="3"/>
        <v>6601668</v>
      </c>
      <c r="F91" s="23">
        <v>4095185.08</v>
      </c>
      <c r="G91" s="23">
        <v>10696853.08</v>
      </c>
      <c r="H91" s="24" t="s">
        <v>379</v>
      </c>
      <c r="I91" s="6">
        <f t="shared" si="2"/>
        <v>6.9947372519111352E-3</v>
      </c>
      <c r="J91" s="6"/>
    </row>
    <row r="92" spans="1:10" hidden="1" x14ac:dyDescent="0.3">
      <c r="A92" s="2" t="s">
        <v>172</v>
      </c>
      <c r="B92" s="10" t="s">
        <v>381</v>
      </c>
      <c r="C92" s="46" t="s">
        <v>420</v>
      </c>
      <c r="D92" s="10" t="s">
        <v>368</v>
      </c>
      <c r="E92" s="22">
        <f t="shared" si="3"/>
        <v>6890079.7369999997</v>
      </c>
      <c r="F92" s="23">
        <v>14115634.436000001</v>
      </c>
      <c r="G92" s="23">
        <v>21005714.173</v>
      </c>
      <c r="H92" s="24" t="s">
        <v>381</v>
      </c>
      <c r="I92" s="6">
        <f t="shared" si="2"/>
        <v>7.3003212832017566E-3</v>
      </c>
      <c r="J92" s="6"/>
    </row>
    <row r="93" spans="1:10" hidden="1" x14ac:dyDescent="0.3">
      <c r="A93" s="2" t="s">
        <v>175</v>
      </c>
      <c r="B93" s="10" t="s">
        <v>379</v>
      </c>
      <c r="C93" s="46" t="s">
        <v>418</v>
      </c>
      <c r="D93" s="10" t="s">
        <v>371</v>
      </c>
      <c r="E93" s="22">
        <f t="shared" si="3"/>
        <v>10489509</v>
      </c>
      <c r="F93" s="23">
        <v>4454239</v>
      </c>
      <c r="G93" s="23">
        <v>14943748</v>
      </c>
      <c r="H93" s="24" t="s">
        <v>379</v>
      </c>
      <c r="I93" s="6">
        <f t="shared" si="2"/>
        <v>1.1114063802747596E-2</v>
      </c>
      <c r="J93" s="6"/>
    </row>
    <row r="94" spans="1:10" hidden="1" x14ac:dyDescent="0.3">
      <c r="A94" s="2" t="s">
        <v>82</v>
      </c>
      <c r="B94" s="10" t="s">
        <v>374</v>
      </c>
      <c r="C94" s="46" t="s">
        <v>417</v>
      </c>
      <c r="D94" s="10" t="s">
        <v>268</v>
      </c>
      <c r="E94" s="25">
        <f t="shared" si="3"/>
        <v>10560345.488999993</v>
      </c>
      <c r="F94" s="23">
        <v>80553510.243000001</v>
      </c>
      <c r="G94" s="23">
        <v>91113855.731999993</v>
      </c>
      <c r="H94" s="24" t="s">
        <v>374</v>
      </c>
      <c r="I94" s="6">
        <f t="shared" ref="I94:I123" si="4">E94/SUM($E$62:$E$123)</f>
        <v>1.1189117960030701E-2</v>
      </c>
      <c r="J94" s="6"/>
    </row>
    <row r="95" spans="1:10" hidden="1" x14ac:dyDescent="0.3">
      <c r="A95" s="2" t="s">
        <v>139</v>
      </c>
      <c r="B95" s="10" t="s">
        <v>379</v>
      </c>
      <c r="C95" s="46" t="s">
        <v>418</v>
      </c>
      <c r="D95" s="10" t="s">
        <v>331</v>
      </c>
      <c r="E95" s="22">
        <f t="shared" ref="E95:E123" si="5">IFERROR(G95-F95,"")</f>
        <v>10642755</v>
      </c>
      <c r="F95" s="23">
        <v>3728609</v>
      </c>
      <c r="G95" s="23">
        <v>14371364</v>
      </c>
      <c r="H95" s="24" t="s">
        <v>379</v>
      </c>
      <c r="I95" s="6">
        <f t="shared" si="4"/>
        <v>1.1276434207455372E-2</v>
      </c>
      <c r="J95" s="6"/>
    </row>
    <row r="96" spans="1:10" hidden="1" x14ac:dyDescent="0.3">
      <c r="A96" s="2" t="s">
        <v>131</v>
      </c>
      <c r="B96" s="10" t="s">
        <v>385</v>
      </c>
      <c r="C96" s="46" t="s">
        <v>418</v>
      </c>
      <c r="D96" s="10" t="s">
        <v>323</v>
      </c>
      <c r="E96" s="22">
        <f t="shared" si="5"/>
        <v>10794012</v>
      </c>
      <c r="F96" s="23">
        <v>2996465</v>
      </c>
      <c r="G96" s="23">
        <v>13790477</v>
      </c>
      <c r="H96" s="24" t="s">
        <v>385</v>
      </c>
      <c r="I96" s="6">
        <f t="shared" si="4"/>
        <v>1.1436697185313744E-2</v>
      </c>
      <c r="J96" s="6"/>
    </row>
    <row r="97" spans="1:10" hidden="1" x14ac:dyDescent="0.3">
      <c r="A97" s="2" t="s">
        <v>109</v>
      </c>
      <c r="B97" s="10" t="s">
        <v>383</v>
      </c>
      <c r="C97" s="46" t="s">
        <v>421</v>
      </c>
      <c r="D97" s="10" t="s">
        <v>297</v>
      </c>
      <c r="E97" s="22">
        <f t="shared" si="5"/>
        <v>11130959.739999998</v>
      </c>
      <c r="F97" s="23">
        <v>6458628.1399999997</v>
      </c>
      <c r="G97" s="23">
        <v>17589587.879999999</v>
      </c>
      <c r="H97" s="24" t="s">
        <v>383</v>
      </c>
      <c r="I97" s="6">
        <f t="shared" si="4"/>
        <v>1.1793707096888404E-2</v>
      </c>
      <c r="J97" s="6"/>
    </row>
    <row r="98" spans="1:10" hidden="1" x14ac:dyDescent="0.3">
      <c r="A98" s="2" t="s">
        <v>31</v>
      </c>
      <c r="B98" s="10" t="s">
        <v>373</v>
      </c>
      <c r="C98" s="46" t="s">
        <v>418</v>
      </c>
      <c r="D98" s="10" t="s">
        <v>214</v>
      </c>
      <c r="E98" s="22">
        <f t="shared" si="5"/>
        <v>11514936.006999999</v>
      </c>
      <c r="F98" s="23">
        <v>3173172.0809999998</v>
      </c>
      <c r="G98" s="23">
        <v>14688108.088</v>
      </c>
      <c r="H98" s="24" t="s">
        <v>373</v>
      </c>
      <c r="I98" s="6">
        <f t="shared" si="4"/>
        <v>1.2200545656269863E-2</v>
      </c>
      <c r="J98" s="6"/>
    </row>
    <row r="99" spans="1:10" hidden="1" x14ac:dyDescent="0.3">
      <c r="A99" s="2" t="s">
        <v>112</v>
      </c>
      <c r="B99" s="10" t="s">
        <v>379</v>
      </c>
      <c r="C99" s="46" t="s">
        <v>421</v>
      </c>
      <c r="D99" s="10" t="s">
        <v>300</v>
      </c>
      <c r="E99" s="22">
        <f t="shared" si="5"/>
        <v>11787478.913000001</v>
      </c>
      <c r="F99" s="23">
        <v>6423551.5999999996</v>
      </c>
      <c r="G99" s="23">
        <v>18211030.513</v>
      </c>
      <c r="H99" s="24" t="s">
        <v>379</v>
      </c>
      <c r="I99" s="6">
        <f t="shared" si="4"/>
        <v>1.2489316012086351E-2</v>
      </c>
      <c r="J99" s="6"/>
    </row>
    <row r="100" spans="1:10" x14ac:dyDescent="0.3">
      <c r="A100" s="2" t="s">
        <v>413</v>
      </c>
      <c r="B100" s="10" t="s">
        <v>373</v>
      </c>
      <c r="C100" s="47" t="s">
        <v>416</v>
      </c>
      <c r="D100" s="39" t="s">
        <v>181</v>
      </c>
      <c r="E100" s="22">
        <f t="shared" si="5"/>
        <v>12406808</v>
      </c>
      <c r="F100" s="23">
        <v>0</v>
      </c>
      <c r="G100" s="23">
        <v>12406808</v>
      </c>
      <c r="H100" s="24" t="s">
        <v>373</v>
      </c>
      <c r="I100" s="6">
        <f t="shared" si="4"/>
        <v>1.3145520510105792E-2</v>
      </c>
      <c r="J100" s="6"/>
    </row>
    <row r="101" spans="1:10" hidden="1" x14ac:dyDescent="0.3">
      <c r="A101" s="2" t="s">
        <v>142</v>
      </c>
      <c r="B101" s="10" t="s">
        <v>385</v>
      </c>
      <c r="C101" s="46" t="s">
        <v>418</v>
      </c>
      <c r="D101" s="10" t="s">
        <v>334</v>
      </c>
      <c r="E101" s="22">
        <f t="shared" si="5"/>
        <v>13099000</v>
      </c>
      <c r="F101" s="23">
        <v>2155752</v>
      </c>
      <c r="G101" s="23">
        <v>15254752</v>
      </c>
      <c r="H101" s="24" t="s">
        <v>385</v>
      </c>
      <c r="I101" s="6">
        <f t="shared" si="4"/>
        <v>1.3878926244516379E-2</v>
      </c>
      <c r="J101" s="6"/>
    </row>
    <row r="102" spans="1:10" hidden="1" x14ac:dyDescent="0.3">
      <c r="A102" s="2" t="s">
        <v>26</v>
      </c>
      <c r="B102" s="10" t="s">
        <v>382</v>
      </c>
      <c r="C102" s="46" t="s">
        <v>418</v>
      </c>
      <c r="D102" s="10" t="s">
        <v>209</v>
      </c>
      <c r="E102" s="22">
        <f t="shared" si="5"/>
        <v>14132189</v>
      </c>
      <c r="F102" s="23">
        <v>1971493</v>
      </c>
      <c r="G102" s="23">
        <v>16103682</v>
      </c>
      <c r="H102" s="24" t="s">
        <v>382</v>
      </c>
      <c r="I102" s="6">
        <f t="shared" si="4"/>
        <v>1.4973632247084945E-2</v>
      </c>
      <c r="J102" s="6"/>
    </row>
    <row r="103" spans="1:10" hidden="1" x14ac:dyDescent="0.3">
      <c r="A103" s="2" t="s">
        <v>94</v>
      </c>
      <c r="B103" s="10" t="s">
        <v>385</v>
      </c>
      <c r="C103" s="46" t="s">
        <v>418</v>
      </c>
      <c r="D103" s="10" t="s">
        <v>281</v>
      </c>
      <c r="E103" s="22">
        <f t="shared" si="5"/>
        <v>14993642.220000003</v>
      </c>
      <c r="F103" s="23">
        <v>2649520.2000000002</v>
      </c>
      <c r="G103" s="23">
        <v>17643162.420000002</v>
      </c>
      <c r="H103" s="24" t="s">
        <v>385</v>
      </c>
      <c r="I103" s="6">
        <f t="shared" si="4"/>
        <v>1.5886377166810205E-2</v>
      </c>
      <c r="J103" s="6"/>
    </row>
    <row r="104" spans="1:10" hidden="1" x14ac:dyDescent="0.3">
      <c r="A104" s="2" t="s">
        <v>2</v>
      </c>
      <c r="B104" s="10" t="s">
        <v>374</v>
      </c>
      <c r="C104" s="46" t="s">
        <v>418</v>
      </c>
      <c r="D104" s="10" t="s">
        <v>185</v>
      </c>
      <c r="E104" s="25">
        <f t="shared" si="5"/>
        <v>15000000</v>
      </c>
      <c r="F104" s="23">
        <v>189000000</v>
      </c>
      <c r="G104" s="23">
        <v>204000000</v>
      </c>
      <c r="H104" s="24" t="s">
        <v>374</v>
      </c>
      <c r="I104" s="6">
        <f t="shared" si="4"/>
        <v>1.5893113494751178E-2</v>
      </c>
      <c r="J104" s="6"/>
    </row>
    <row r="105" spans="1:10" hidden="1" x14ac:dyDescent="0.3">
      <c r="A105" s="2" t="s">
        <v>73</v>
      </c>
      <c r="B105" s="10" t="s">
        <v>376</v>
      </c>
      <c r="C105" s="46" t="s">
        <v>420</v>
      </c>
      <c r="D105" s="10" t="s">
        <v>259</v>
      </c>
      <c r="E105" s="25">
        <f t="shared" si="5"/>
        <v>15836083.815999985</v>
      </c>
      <c r="F105" s="23">
        <v>137197244.868</v>
      </c>
      <c r="G105" s="23">
        <v>153033328.68399999</v>
      </c>
      <c r="H105" s="24" t="s">
        <v>376</v>
      </c>
      <c r="I105" s="6">
        <f t="shared" si="4"/>
        <v>1.6778978493338675E-2</v>
      </c>
      <c r="J105" s="6"/>
    </row>
    <row r="106" spans="1:10" hidden="1" x14ac:dyDescent="0.3">
      <c r="A106" s="2" t="s">
        <v>449</v>
      </c>
      <c r="B106" s="10" t="s">
        <v>384</v>
      </c>
      <c r="C106" s="46" t="s">
        <v>418</v>
      </c>
      <c r="D106" s="10" t="s">
        <v>221</v>
      </c>
      <c r="E106" s="22">
        <f t="shared" si="5"/>
        <v>17573168.916999999</v>
      </c>
      <c r="F106" s="23">
        <v>13701856.193</v>
      </c>
      <c r="G106" s="23">
        <v>31275025.109999999</v>
      </c>
      <c r="H106" s="24" t="s">
        <v>384</v>
      </c>
      <c r="I106" s="6">
        <f t="shared" si="4"/>
        <v>1.8619491204020976E-2</v>
      </c>
      <c r="J106" s="6">
        <f>I106</f>
        <v>1.8619491204020976E-2</v>
      </c>
    </row>
    <row r="107" spans="1:10" hidden="1" x14ac:dyDescent="0.3">
      <c r="A107" s="2" t="s">
        <v>17</v>
      </c>
      <c r="B107" s="10" t="s">
        <v>379</v>
      </c>
      <c r="C107" s="46" t="s">
        <v>418</v>
      </c>
      <c r="D107" s="10" t="s">
        <v>200</v>
      </c>
      <c r="E107" s="22">
        <f t="shared" si="5"/>
        <v>18113692.261</v>
      </c>
      <c r="F107" s="23">
        <v>5794574.6289999997</v>
      </c>
      <c r="G107" s="23">
        <v>23908266.890000001</v>
      </c>
      <c r="H107" s="24" t="s">
        <v>379</v>
      </c>
      <c r="I107" s="6">
        <f t="shared" si="4"/>
        <v>1.9192197794204606E-2</v>
      </c>
      <c r="J107" s="6"/>
    </row>
    <row r="108" spans="1:10" hidden="1" x14ac:dyDescent="0.3">
      <c r="A108" s="2" t="s">
        <v>174</v>
      </c>
      <c r="B108" s="10" t="s">
        <v>379</v>
      </c>
      <c r="C108" s="46" t="s">
        <v>418</v>
      </c>
      <c r="D108" s="10" t="s">
        <v>370</v>
      </c>
      <c r="E108" s="22">
        <f t="shared" si="5"/>
        <v>19148014</v>
      </c>
      <c r="F108" s="23">
        <v>8063411.6799999997</v>
      </c>
      <c r="G108" s="23">
        <v>27211425.68</v>
      </c>
      <c r="H108" s="24" t="s">
        <v>379</v>
      </c>
      <c r="I108" s="6">
        <f t="shared" si="4"/>
        <v>2.0288103980072299E-2</v>
      </c>
      <c r="J108" s="6"/>
    </row>
    <row r="109" spans="1:10" hidden="1" x14ac:dyDescent="0.3">
      <c r="A109" s="2" t="s">
        <v>29</v>
      </c>
      <c r="B109" s="10" t="s">
        <v>383</v>
      </c>
      <c r="C109" s="46" t="s">
        <v>418</v>
      </c>
      <c r="D109" s="10" t="s">
        <v>212</v>
      </c>
      <c r="E109" s="22">
        <f t="shared" si="5"/>
        <v>20811896.373</v>
      </c>
      <c r="F109" s="23">
        <v>4917529.6840000004</v>
      </c>
      <c r="G109" s="23">
        <v>25729426.057</v>
      </c>
      <c r="H109" s="24" t="s">
        <v>383</v>
      </c>
      <c r="I109" s="6">
        <f t="shared" si="4"/>
        <v>2.2051055406472626E-2</v>
      </c>
      <c r="J109" s="6"/>
    </row>
    <row r="110" spans="1:10" hidden="1" x14ac:dyDescent="0.3">
      <c r="A110" s="2" t="s">
        <v>83</v>
      </c>
      <c r="B110" s="10" t="s">
        <v>379</v>
      </c>
      <c r="C110" s="46" t="s">
        <v>418</v>
      </c>
      <c r="D110" s="10" t="s">
        <v>269</v>
      </c>
      <c r="E110" s="22">
        <f t="shared" si="5"/>
        <v>21000000</v>
      </c>
      <c r="F110" s="23">
        <v>28000000</v>
      </c>
      <c r="G110" s="23">
        <v>49000000</v>
      </c>
      <c r="H110" s="24" t="s">
        <v>379</v>
      </c>
      <c r="I110" s="6">
        <f t="shared" si="4"/>
        <v>2.2250358892651652E-2</v>
      </c>
      <c r="J110" s="6"/>
    </row>
    <row r="111" spans="1:10" hidden="1" x14ac:dyDescent="0.3">
      <c r="A111" s="2" t="s">
        <v>25</v>
      </c>
      <c r="B111" s="10" t="s">
        <v>373</v>
      </c>
      <c r="C111" s="46" t="s">
        <v>418</v>
      </c>
      <c r="D111" s="10" t="s">
        <v>208</v>
      </c>
      <c r="E111" s="22">
        <f t="shared" si="5"/>
        <v>21126194</v>
      </c>
      <c r="F111" s="23">
        <v>3225806</v>
      </c>
      <c r="G111" s="23">
        <v>24352000</v>
      </c>
      <c r="H111" s="24" t="s">
        <v>373</v>
      </c>
      <c r="I111" s="6">
        <f t="shared" si="4"/>
        <v>2.2384066596942094E-2</v>
      </c>
      <c r="J111" s="6"/>
    </row>
    <row r="112" spans="1:10" hidden="1" x14ac:dyDescent="0.3">
      <c r="A112" s="2" t="s">
        <v>98</v>
      </c>
      <c r="B112" s="10" t="s">
        <v>373</v>
      </c>
      <c r="C112" s="46" t="s">
        <v>418</v>
      </c>
      <c r="D112" s="10" t="s">
        <v>285</v>
      </c>
      <c r="E112" s="22">
        <f t="shared" si="5"/>
        <v>21411887.380000003</v>
      </c>
      <c r="F112" s="23">
        <v>5351623.92</v>
      </c>
      <c r="G112" s="23">
        <v>26763511.300000001</v>
      </c>
      <c r="H112" s="24" t="s">
        <v>373</v>
      </c>
      <c r="I112" s="6">
        <f t="shared" si="4"/>
        <v>2.2686770417811367E-2</v>
      </c>
      <c r="J112" s="6"/>
    </row>
    <row r="113" spans="1:10" x14ac:dyDescent="0.3">
      <c r="A113" s="2" t="s">
        <v>173</v>
      </c>
      <c r="B113" s="10" t="s">
        <v>373</v>
      </c>
      <c r="C113" s="47" t="s">
        <v>416</v>
      </c>
      <c r="D113" s="39" t="s">
        <v>369</v>
      </c>
      <c r="E113" s="22">
        <f t="shared" si="5"/>
        <v>24829382</v>
      </c>
      <c r="F113" s="23">
        <v>0</v>
      </c>
      <c r="G113" s="23">
        <v>24829382</v>
      </c>
      <c r="H113" s="24" t="s">
        <v>373</v>
      </c>
      <c r="I113" s="6">
        <f t="shared" si="4"/>
        <v>2.6307745742035468E-2</v>
      </c>
      <c r="J113" s="6"/>
    </row>
    <row r="114" spans="1:10" hidden="1" x14ac:dyDescent="0.3">
      <c r="A114" s="2" t="s">
        <v>4</v>
      </c>
      <c r="B114" s="10" t="s">
        <v>445</v>
      </c>
      <c r="C114" s="46" t="s">
        <v>418</v>
      </c>
      <c r="D114" s="10" t="s">
        <v>187</v>
      </c>
      <c r="E114" s="22">
        <f t="shared" si="5"/>
        <v>26648174.93</v>
      </c>
      <c r="F114" s="23">
        <v>20987653</v>
      </c>
      <c r="G114" s="23">
        <v>47635827.93</v>
      </c>
      <c r="H114" s="24" t="s">
        <v>445</v>
      </c>
      <c r="I114" s="6">
        <f t="shared" si="4"/>
        <v>2.823483123936487E-2</v>
      </c>
      <c r="J114" s="6"/>
    </row>
    <row r="115" spans="1:10" hidden="1" x14ac:dyDescent="0.3">
      <c r="A115" s="2" t="s">
        <v>448</v>
      </c>
      <c r="B115" s="10" t="s">
        <v>384</v>
      </c>
      <c r="C115" s="46" t="s">
        <v>418</v>
      </c>
      <c r="D115" s="10" t="s">
        <v>247</v>
      </c>
      <c r="E115" s="22">
        <f t="shared" si="5"/>
        <v>26768624.899999999</v>
      </c>
      <c r="F115" s="23">
        <v>15791644.6</v>
      </c>
      <c r="G115" s="23">
        <v>42560269.5</v>
      </c>
      <c r="H115" s="24" t="s">
        <v>384</v>
      </c>
      <c r="I115" s="6">
        <f t="shared" si="4"/>
        <v>2.8362452908941495E-2</v>
      </c>
      <c r="J115" s="6">
        <f>I115</f>
        <v>2.8362452908941495E-2</v>
      </c>
    </row>
    <row r="116" spans="1:10" x14ac:dyDescent="0.3">
      <c r="A116" s="2" t="s">
        <v>0</v>
      </c>
      <c r="B116" s="10" t="s">
        <v>373</v>
      </c>
      <c r="C116" s="47" t="s">
        <v>416</v>
      </c>
      <c r="D116" s="39" t="s">
        <v>183</v>
      </c>
      <c r="E116" s="22">
        <f t="shared" si="5"/>
        <v>38092916</v>
      </c>
      <c r="F116" s="23">
        <v>0</v>
      </c>
      <c r="G116" s="23">
        <v>38092916</v>
      </c>
      <c r="H116" s="24" t="s">
        <v>373</v>
      </c>
      <c r="I116" s="6">
        <f t="shared" si="4"/>
        <v>4.0361002488934872E-2</v>
      </c>
      <c r="J116" s="6"/>
    </row>
    <row r="117" spans="1:10" hidden="1" x14ac:dyDescent="0.3">
      <c r="A117" s="2" t="s">
        <v>447</v>
      </c>
      <c r="B117" s="10" t="s">
        <v>377</v>
      </c>
      <c r="C117" s="46" t="s">
        <v>421</v>
      </c>
      <c r="D117" s="10" t="s">
        <v>195</v>
      </c>
      <c r="E117" s="22">
        <f t="shared" si="5"/>
        <v>40708033.000000007</v>
      </c>
      <c r="F117" s="23">
        <v>38987317.759999998</v>
      </c>
      <c r="G117" s="23">
        <v>79695350.760000005</v>
      </c>
      <c r="H117" s="24" t="s">
        <v>377</v>
      </c>
      <c r="I117" s="6">
        <f t="shared" si="4"/>
        <v>4.3131825907805094E-2</v>
      </c>
      <c r="J117" s="6">
        <f>I117</f>
        <v>4.3131825907805094E-2</v>
      </c>
    </row>
    <row r="118" spans="1:10" hidden="1" x14ac:dyDescent="0.3">
      <c r="A118" s="2" t="s">
        <v>167</v>
      </c>
      <c r="B118" s="10" t="s">
        <v>379</v>
      </c>
      <c r="C118" s="46" t="s">
        <v>418</v>
      </c>
      <c r="D118" s="10" t="s">
        <v>362</v>
      </c>
      <c r="E118" s="22">
        <f t="shared" si="5"/>
        <v>44648324.060000002</v>
      </c>
      <c r="F118" s="23">
        <v>16934471.046999998</v>
      </c>
      <c r="G118" s="23">
        <v>61582795.107000001</v>
      </c>
      <c r="H118" s="24" t="s">
        <v>379</v>
      </c>
      <c r="I118" s="6">
        <f t="shared" si="4"/>
        <v>4.7306725442400652E-2</v>
      </c>
      <c r="J118" s="6"/>
    </row>
    <row r="119" spans="1:10" hidden="1" x14ac:dyDescent="0.3">
      <c r="A119" s="2" t="s">
        <v>108</v>
      </c>
      <c r="B119" s="10" t="s">
        <v>373</v>
      </c>
      <c r="C119" s="46" t="s">
        <v>418</v>
      </c>
      <c r="D119" s="10" t="s">
        <v>296</v>
      </c>
      <c r="E119" s="22">
        <f t="shared" si="5"/>
        <v>46272503</v>
      </c>
      <c r="F119" s="23">
        <v>4571224</v>
      </c>
      <c r="G119" s="23">
        <v>50843727</v>
      </c>
      <c r="H119" s="24" t="s">
        <v>373</v>
      </c>
      <c r="I119" s="6">
        <f t="shared" si="4"/>
        <v>4.9027609457680962E-2</v>
      </c>
      <c r="J119" s="6"/>
    </row>
    <row r="120" spans="1:10" hidden="1" x14ac:dyDescent="0.3">
      <c r="A120" s="2" t="s">
        <v>165</v>
      </c>
      <c r="B120" s="10" t="s">
        <v>385</v>
      </c>
      <c r="C120" s="46" t="s">
        <v>418</v>
      </c>
      <c r="D120" s="10" t="s">
        <v>358</v>
      </c>
      <c r="E120" s="22">
        <f t="shared" si="5"/>
        <v>49668711</v>
      </c>
      <c r="F120" s="23">
        <v>11774559</v>
      </c>
      <c r="G120" s="23">
        <v>61443270</v>
      </c>
      <c r="H120" s="24" t="s">
        <v>385</v>
      </c>
      <c r="I120" s="6">
        <f t="shared" si="4"/>
        <v>5.2626030737399757E-2</v>
      </c>
      <c r="J120" s="6"/>
    </row>
    <row r="121" spans="1:10" hidden="1" x14ac:dyDescent="0.3">
      <c r="A121" s="2" t="s">
        <v>116</v>
      </c>
      <c r="B121" s="10" t="s">
        <v>390</v>
      </c>
      <c r="C121" s="46" t="s">
        <v>418</v>
      </c>
      <c r="D121" s="10" t="s">
        <v>304</v>
      </c>
      <c r="E121" s="22">
        <f t="shared" si="5"/>
        <v>55709484</v>
      </c>
      <c r="F121" s="23">
        <v>2238240</v>
      </c>
      <c r="G121" s="23">
        <v>57947724</v>
      </c>
      <c r="H121" s="24" t="s">
        <v>390</v>
      </c>
      <c r="I121" s="6">
        <f t="shared" si="4"/>
        <v>5.9026476796401661E-2</v>
      </c>
      <c r="J121" s="6"/>
    </row>
    <row r="122" spans="1:10" hidden="1" x14ac:dyDescent="0.3">
      <c r="A122" s="2" t="s">
        <v>397</v>
      </c>
      <c r="B122" s="10" t="s">
        <v>382</v>
      </c>
      <c r="C122" s="46" t="s">
        <v>418</v>
      </c>
      <c r="D122" s="10" t="s">
        <v>227</v>
      </c>
      <c r="E122" s="22">
        <f t="shared" si="5"/>
        <v>91235850</v>
      </c>
      <c r="F122" s="23">
        <v>8986637</v>
      </c>
      <c r="G122" s="23">
        <v>100222487</v>
      </c>
      <c r="H122" s="24" t="s">
        <v>382</v>
      </c>
      <c r="I122" s="6">
        <f t="shared" si="4"/>
        <v>9.6668114589339618E-2</v>
      </c>
      <c r="J122" s="6"/>
    </row>
    <row r="123" spans="1:10" x14ac:dyDescent="0.3">
      <c r="A123" s="2" t="s">
        <v>121</v>
      </c>
      <c r="B123" s="10" t="s">
        <v>375</v>
      </c>
      <c r="C123" s="47" t="s">
        <v>416</v>
      </c>
      <c r="D123" s="39" t="s">
        <v>309</v>
      </c>
      <c r="E123" s="26">
        <f t="shared" si="5"/>
        <v>131294608.98500001</v>
      </c>
      <c r="F123" s="27">
        <v>76325714.419</v>
      </c>
      <c r="G123" s="27">
        <v>207620323.40400001</v>
      </c>
      <c r="H123" s="28" t="s">
        <v>375</v>
      </c>
      <c r="I123" s="6">
        <f t="shared" si="4"/>
        <v>0.1391120081231722</v>
      </c>
      <c r="J123" s="6"/>
    </row>
    <row r="124" spans="1:10" x14ac:dyDescent="0.3">
      <c r="A124" s="2" t="s">
        <v>394</v>
      </c>
      <c r="B124" s="10" t="s">
        <v>374</v>
      </c>
      <c r="C124" s="10" t="s">
        <v>416</v>
      </c>
      <c r="D124" s="10" t="s">
        <v>360</v>
      </c>
      <c r="E124" s="15"/>
      <c r="F124" s="11">
        <v>0</v>
      </c>
      <c r="G124" s="11">
        <v>0</v>
      </c>
      <c r="H124" s="9"/>
    </row>
    <row r="125" spans="1:10" hidden="1" x14ac:dyDescent="0.3">
      <c r="A125" s="2" t="s">
        <v>5</v>
      </c>
      <c r="B125" s="10" t="s">
        <v>374</v>
      </c>
      <c r="C125" s="10" t="s">
        <v>419</v>
      </c>
      <c r="D125" s="10" t="s">
        <v>188</v>
      </c>
      <c r="E125" s="15"/>
      <c r="F125" s="11">
        <v>0</v>
      </c>
      <c r="G125" s="11">
        <v>0</v>
      </c>
      <c r="H125" s="9"/>
    </row>
    <row r="126" spans="1:10" hidden="1" x14ac:dyDescent="0.3">
      <c r="A126" s="2" t="s">
        <v>9</v>
      </c>
      <c r="B126" s="10" t="s">
        <v>374</v>
      </c>
      <c r="C126" s="10" t="s">
        <v>417</v>
      </c>
      <c r="D126" s="10" t="s">
        <v>192</v>
      </c>
      <c r="E126" s="15"/>
      <c r="F126" s="11">
        <v>0</v>
      </c>
      <c r="G126" s="11">
        <v>0</v>
      </c>
      <c r="H126" s="9"/>
    </row>
    <row r="127" spans="1:10" hidden="1" x14ac:dyDescent="0.3">
      <c r="A127" s="2" t="s">
        <v>15</v>
      </c>
      <c r="B127" s="10" t="s">
        <v>374</v>
      </c>
      <c r="C127" s="10" t="s">
        <v>417</v>
      </c>
      <c r="D127" s="10" t="s">
        <v>198</v>
      </c>
      <c r="E127" s="15"/>
      <c r="F127" s="11">
        <v>0</v>
      </c>
      <c r="G127" s="11">
        <v>0</v>
      </c>
      <c r="H127" s="9"/>
    </row>
    <row r="128" spans="1:10" hidden="1" x14ac:dyDescent="0.3">
      <c r="A128" s="2" t="s">
        <v>395</v>
      </c>
      <c r="B128" s="10" t="s">
        <v>374</v>
      </c>
      <c r="C128" s="10" t="s">
        <v>419</v>
      </c>
      <c r="D128" s="10" t="s">
        <v>178</v>
      </c>
      <c r="E128" s="15"/>
      <c r="F128" s="11">
        <v>0</v>
      </c>
      <c r="G128" s="11">
        <v>0</v>
      </c>
      <c r="H128" s="9"/>
    </row>
    <row r="129" spans="1:8" hidden="1" x14ac:dyDescent="0.3">
      <c r="A129" s="2" t="s">
        <v>20</v>
      </c>
      <c r="B129" s="10" t="s">
        <v>374</v>
      </c>
      <c r="C129" s="10" t="s">
        <v>417</v>
      </c>
      <c r="D129" s="10" t="s">
        <v>203</v>
      </c>
      <c r="E129" s="15"/>
      <c r="F129" s="11">
        <v>304277</v>
      </c>
      <c r="G129" s="11">
        <v>0</v>
      </c>
      <c r="H129" s="9"/>
    </row>
    <row r="130" spans="1:8" hidden="1" x14ac:dyDescent="0.3">
      <c r="A130" s="2" t="s">
        <v>22</v>
      </c>
      <c r="B130" s="10" t="s">
        <v>374</v>
      </c>
      <c r="C130" s="10" t="s">
        <v>419</v>
      </c>
      <c r="D130" s="10" t="s">
        <v>205</v>
      </c>
      <c r="E130" s="15"/>
      <c r="F130" s="11">
        <v>0</v>
      </c>
      <c r="G130" s="11">
        <v>0</v>
      </c>
      <c r="H130" s="9"/>
    </row>
    <row r="131" spans="1:8" hidden="1" x14ac:dyDescent="0.3">
      <c r="A131" s="2" t="s">
        <v>23</v>
      </c>
      <c r="B131" s="10" t="s">
        <v>374</v>
      </c>
      <c r="C131" s="10" t="s">
        <v>420</v>
      </c>
      <c r="D131" s="10" t="s">
        <v>206</v>
      </c>
      <c r="E131" s="15"/>
      <c r="F131" s="11">
        <v>3285707.6510000001</v>
      </c>
      <c r="G131" s="11">
        <v>0</v>
      </c>
      <c r="H131" s="9"/>
    </row>
    <row r="132" spans="1:8" hidden="1" x14ac:dyDescent="0.3">
      <c r="A132" s="2" t="s">
        <v>21</v>
      </c>
      <c r="B132" s="10" t="s">
        <v>374</v>
      </c>
      <c r="C132" s="10" t="s">
        <v>418</v>
      </c>
      <c r="D132" s="10" t="s">
        <v>204</v>
      </c>
      <c r="E132" s="15"/>
      <c r="F132" s="11">
        <v>0</v>
      </c>
      <c r="G132" s="11">
        <v>0</v>
      </c>
      <c r="H132" s="9"/>
    </row>
    <row r="133" spans="1:8" hidden="1" x14ac:dyDescent="0.3">
      <c r="A133" s="2" t="s">
        <v>30</v>
      </c>
      <c r="B133" s="10" t="s">
        <v>374</v>
      </c>
      <c r="C133" s="10" t="s">
        <v>419</v>
      </c>
      <c r="D133" s="10" t="s">
        <v>213</v>
      </c>
      <c r="E133" s="15"/>
      <c r="F133" s="11">
        <v>0</v>
      </c>
      <c r="G133" s="11">
        <v>0</v>
      </c>
      <c r="H133" s="9"/>
    </row>
    <row r="134" spans="1:8" hidden="1" x14ac:dyDescent="0.3">
      <c r="A134" s="2" t="s">
        <v>154</v>
      </c>
      <c r="B134" s="10" t="s">
        <v>374</v>
      </c>
      <c r="C134" s="10" t="s">
        <v>417</v>
      </c>
      <c r="D134" s="10" t="s">
        <v>347</v>
      </c>
      <c r="E134" s="15"/>
      <c r="F134" s="11">
        <v>0</v>
      </c>
      <c r="G134" s="11">
        <v>0</v>
      </c>
      <c r="H134" s="9"/>
    </row>
    <row r="135" spans="1:8" hidden="1" x14ac:dyDescent="0.3">
      <c r="A135" s="2" t="s">
        <v>37</v>
      </c>
      <c r="B135" s="10" t="s">
        <v>374</v>
      </c>
      <c r="C135" s="10" t="s">
        <v>420</v>
      </c>
      <c r="D135" s="10" t="s">
        <v>219</v>
      </c>
      <c r="E135" s="15"/>
      <c r="F135" s="11">
        <v>25000</v>
      </c>
      <c r="G135" s="11">
        <v>0</v>
      </c>
      <c r="H135" s="9"/>
    </row>
    <row r="136" spans="1:8" hidden="1" x14ac:dyDescent="0.3">
      <c r="A136" s="2" t="s">
        <v>27</v>
      </c>
      <c r="B136" s="10" t="s">
        <v>378</v>
      </c>
      <c r="C136" s="10" t="s">
        <v>418</v>
      </c>
      <c r="D136" s="10" t="s">
        <v>210</v>
      </c>
      <c r="E136" s="15"/>
      <c r="F136" s="11">
        <v>0</v>
      </c>
      <c r="G136" s="11">
        <v>0</v>
      </c>
      <c r="H136" s="9"/>
    </row>
    <row r="137" spans="1:8" hidden="1" x14ac:dyDescent="0.3">
      <c r="A137" s="2" t="s">
        <v>38</v>
      </c>
      <c r="B137" s="10" t="s">
        <v>374</v>
      </c>
      <c r="C137" s="10" t="s">
        <v>419</v>
      </c>
      <c r="D137" s="10" t="s">
        <v>220</v>
      </c>
      <c r="E137" s="15"/>
      <c r="F137" s="11">
        <v>0</v>
      </c>
      <c r="G137" s="11">
        <v>0</v>
      </c>
      <c r="H137" s="9"/>
    </row>
    <row r="138" spans="1:8" hidden="1" x14ac:dyDescent="0.3">
      <c r="A138" s="2" t="s">
        <v>41</v>
      </c>
      <c r="B138" s="10" t="s">
        <v>376</v>
      </c>
      <c r="C138" s="10" t="s">
        <v>419</v>
      </c>
      <c r="D138" s="10" t="s">
        <v>223</v>
      </c>
      <c r="E138" s="15"/>
      <c r="F138" s="11">
        <v>0</v>
      </c>
      <c r="G138" s="11">
        <v>0</v>
      </c>
      <c r="H138" s="9"/>
    </row>
    <row r="139" spans="1:8" hidden="1" x14ac:dyDescent="0.3">
      <c r="A139" s="2" t="s">
        <v>400</v>
      </c>
      <c r="B139" s="10" t="s">
        <v>374</v>
      </c>
      <c r="C139" s="10" t="s">
        <v>417</v>
      </c>
      <c r="D139" s="10" t="s">
        <v>225</v>
      </c>
      <c r="E139" s="15"/>
      <c r="F139" s="11">
        <v>0</v>
      </c>
      <c r="G139" s="11">
        <v>0</v>
      </c>
      <c r="H139" s="9"/>
    </row>
    <row r="140" spans="1:8" hidden="1" x14ac:dyDescent="0.3">
      <c r="A140" s="2" t="s">
        <v>60</v>
      </c>
      <c r="B140" s="10" t="s">
        <v>374</v>
      </c>
      <c r="C140" s="10" t="s">
        <v>417</v>
      </c>
      <c r="D140" s="10" t="s">
        <v>246</v>
      </c>
      <c r="E140" s="15"/>
      <c r="F140" s="11">
        <v>0</v>
      </c>
      <c r="G140" s="11">
        <v>0</v>
      </c>
      <c r="H140" s="9"/>
    </row>
    <row r="141" spans="1:8" x14ac:dyDescent="0.3">
      <c r="A141" s="2" t="s">
        <v>44</v>
      </c>
      <c r="B141" s="10" t="s">
        <v>384</v>
      </c>
      <c r="C141" s="10" t="s">
        <v>416</v>
      </c>
      <c r="D141" s="10" t="s">
        <v>229</v>
      </c>
      <c r="E141" s="15"/>
      <c r="F141" s="11">
        <v>0</v>
      </c>
      <c r="G141" s="11">
        <v>0</v>
      </c>
      <c r="H141" s="9"/>
    </row>
    <row r="142" spans="1:8" hidden="1" x14ac:dyDescent="0.3">
      <c r="A142" s="2" t="s">
        <v>43</v>
      </c>
      <c r="B142" s="10" t="s">
        <v>374</v>
      </c>
      <c r="C142" s="10" t="s">
        <v>417</v>
      </c>
      <c r="D142" s="10" t="s">
        <v>228</v>
      </c>
      <c r="E142" s="15"/>
      <c r="F142" s="11">
        <v>25542167.618999999</v>
      </c>
      <c r="G142" s="11">
        <v>0</v>
      </c>
      <c r="H142" s="9"/>
    </row>
    <row r="143" spans="1:8" x14ac:dyDescent="0.3">
      <c r="A143" s="2" t="s">
        <v>47</v>
      </c>
      <c r="B143" s="10" t="s">
        <v>386</v>
      </c>
      <c r="C143" s="10" t="s">
        <v>416</v>
      </c>
      <c r="D143" s="10" t="s">
        <v>233</v>
      </c>
      <c r="E143" s="15"/>
      <c r="F143" s="11">
        <v>0</v>
      </c>
      <c r="G143" s="11">
        <v>0</v>
      </c>
      <c r="H143" s="9"/>
    </row>
    <row r="144" spans="1:8" hidden="1" x14ac:dyDescent="0.3">
      <c r="A144" s="2" t="s">
        <v>53</v>
      </c>
      <c r="B144" s="10" t="s">
        <v>385</v>
      </c>
      <c r="C144" s="10" t="s">
        <v>418</v>
      </c>
      <c r="D144" s="10" t="s">
        <v>239</v>
      </c>
      <c r="E144" s="15"/>
      <c r="F144" s="11">
        <v>73259</v>
      </c>
      <c r="G144" s="11">
        <v>0</v>
      </c>
      <c r="H144" s="9"/>
    </row>
    <row r="145" spans="1:8" hidden="1" x14ac:dyDescent="0.3">
      <c r="A145" s="2" t="s">
        <v>54</v>
      </c>
      <c r="B145" s="10" t="s">
        <v>378</v>
      </c>
      <c r="C145" s="10" t="s">
        <v>420</v>
      </c>
      <c r="D145" s="10" t="s">
        <v>240</v>
      </c>
      <c r="E145" s="15"/>
      <c r="F145" s="11">
        <v>0</v>
      </c>
      <c r="G145" s="11">
        <v>0</v>
      </c>
      <c r="H145" s="9"/>
    </row>
    <row r="146" spans="1:8" hidden="1" x14ac:dyDescent="0.3">
      <c r="A146" s="2" t="s">
        <v>103</v>
      </c>
      <c r="B146" s="10" t="s">
        <v>386</v>
      </c>
      <c r="C146" s="10" t="s">
        <v>420</v>
      </c>
      <c r="D146" s="10" t="s">
        <v>291</v>
      </c>
      <c r="E146" s="15"/>
      <c r="F146" s="11">
        <v>0</v>
      </c>
      <c r="G146" s="11">
        <v>0</v>
      </c>
      <c r="H146" s="9"/>
    </row>
    <row r="147" spans="1:8" hidden="1" x14ac:dyDescent="0.3">
      <c r="A147" s="2" t="s">
        <v>402</v>
      </c>
      <c r="B147" s="10" t="s">
        <v>374</v>
      </c>
      <c r="C147" s="10" t="s">
        <v>417</v>
      </c>
      <c r="D147" s="10" t="s">
        <v>361</v>
      </c>
      <c r="E147" s="15"/>
      <c r="F147" s="11">
        <v>0</v>
      </c>
      <c r="G147" s="11">
        <v>0</v>
      </c>
      <c r="H147" s="9"/>
    </row>
    <row r="148" spans="1:8" hidden="1" x14ac:dyDescent="0.3">
      <c r="A148" s="2" t="s">
        <v>62</v>
      </c>
      <c r="B148" s="10" t="s">
        <v>374</v>
      </c>
      <c r="C148" s="10" t="s">
        <v>417</v>
      </c>
      <c r="D148" s="10" t="s">
        <v>248</v>
      </c>
      <c r="E148" s="15"/>
      <c r="F148" s="11">
        <v>0</v>
      </c>
      <c r="G148" s="11">
        <v>0</v>
      </c>
      <c r="H148" s="9"/>
    </row>
    <row r="149" spans="1:8" hidden="1" x14ac:dyDescent="0.3">
      <c r="A149" s="2" t="s">
        <v>63</v>
      </c>
      <c r="B149" s="10" t="s">
        <v>378</v>
      </c>
      <c r="C149" s="10" t="s">
        <v>419</v>
      </c>
      <c r="D149" s="10" t="s">
        <v>249</v>
      </c>
      <c r="E149" s="15"/>
      <c r="F149" s="11">
        <v>0</v>
      </c>
      <c r="G149" s="11">
        <v>0</v>
      </c>
      <c r="H149" s="9"/>
    </row>
    <row r="150" spans="1:8" hidden="1" x14ac:dyDescent="0.3">
      <c r="A150" s="2" t="s">
        <v>68</v>
      </c>
      <c r="B150" s="10" t="s">
        <v>383</v>
      </c>
      <c r="C150" s="10" t="s">
        <v>419</v>
      </c>
      <c r="D150" s="10" t="s">
        <v>254</v>
      </c>
      <c r="E150" s="15"/>
      <c r="F150" s="11">
        <v>0</v>
      </c>
      <c r="G150" s="11">
        <v>27725016</v>
      </c>
      <c r="H150" s="9"/>
    </row>
    <row r="151" spans="1:8" hidden="1" x14ac:dyDescent="0.3">
      <c r="A151" s="2" t="s">
        <v>76</v>
      </c>
      <c r="B151" s="10" t="s">
        <v>374</v>
      </c>
      <c r="C151" s="10" t="s">
        <v>417</v>
      </c>
      <c r="D151" s="10" t="s">
        <v>262</v>
      </c>
      <c r="E151" s="15"/>
      <c r="F151" s="11">
        <v>49493273.126999997</v>
      </c>
      <c r="G151" s="11">
        <v>0</v>
      </c>
      <c r="H151" s="9"/>
    </row>
    <row r="152" spans="1:8" x14ac:dyDescent="0.3">
      <c r="A152" s="2" t="s">
        <v>74</v>
      </c>
      <c r="B152" s="10" t="s">
        <v>374</v>
      </c>
      <c r="C152" s="10" t="s">
        <v>416</v>
      </c>
      <c r="D152" s="10" t="s">
        <v>260</v>
      </c>
      <c r="E152" s="15"/>
      <c r="F152" s="11">
        <v>0</v>
      </c>
      <c r="G152" s="11">
        <v>0</v>
      </c>
      <c r="H152" s="9"/>
    </row>
    <row r="153" spans="1:8" x14ac:dyDescent="0.3">
      <c r="A153" s="2" t="s">
        <v>75</v>
      </c>
      <c r="B153" s="10" t="s">
        <v>374</v>
      </c>
      <c r="C153" s="10" t="s">
        <v>416</v>
      </c>
      <c r="D153" s="10" t="s">
        <v>261</v>
      </c>
      <c r="E153" s="15"/>
      <c r="F153" s="11">
        <v>0</v>
      </c>
      <c r="G153" s="11">
        <v>0</v>
      </c>
      <c r="H153" s="9"/>
    </row>
    <row r="154" spans="1:8" hidden="1" x14ac:dyDescent="0.3">
      <c r="A154" s="2" t="s">
        <v>77</v>
      </c>
      <c r="B154" s="10" t="s">
        <v>374</v>
      </c>
      <c r="C154" s="10" t="s">
        <v>417</v>
      </c>
      <c r="D154" s="10" t="s">
        <v>263</v>
      </c>
      <c r="E154" s="15"/>
      <c r="F154" s="11">
        <v>0</v>
      </c>
      <c r="G154" s="11">
        <v>0</v>
      </c>
      <c r="H154" s="9"/>
    </row>
    <row r="155" spans="1:8" hidden="1" x14ac:dyDescent="0.3">
      <c r="A155" s="2" t="s">
        <v>78</v>
      </c>
      <c r="B155" s="10" t="s">
        <v>374</v>
      </c>
      <c r="C155" s="10" t="s">
        <v>417</v>
      </c>
      <c r="D155" s="10" t="s">
        <v>264</v>
      </c>
      <c r="E155" s="15"/>
      <c r="F155" s="11">
        <v>0</v>
      </c>
      <c r="G155" s="11">
        <v>0</v>
      </c>
      <c r="H155" s="9"/>
    </row>
    <row r="156" spans="1:8" x14ac:dyDescent="0.3">
      <c r="A156" s="2" t="s">
        <v>81</v>
      </c>
      <c r="B156" s="10" t="s">
        <v>386</v>
      </c>
      <c r="C156" s="10" t="s">
        <v>416</v>
      </c>
      <c r="D156" s="10" t="s">
        <v>267</v>
      </c>
      <c r="E156" s="15"/>
      <c r="F156" s="11">
        <v>0</v>
      </c>
      <c r="G156" s="11">
        <v>0</v>
      </c>
      <c r="H156" s="9"/>
    </row>
    <row r="157" spans="1:8" hidden="1" x14ac:dyDescent="0.3">
      <c r="A157" s="2" t="s">
        <v>80</v>
      </c>
      <c r="B157" s="10" t="s">
        <v>374</v>
      </c>
      <c r="C157" s="10" t="s">
        <v>420</v>
      </c>
      <c r="D157" s="10" t="s">
        <v>266</v>
      </c>
      <c r="E157" s="15"/>
      <c r="F157" s="11">
        <v>0</v>
      </c>
      <c r="G157" s="11">
        <v>0</v>
      </c>
      <c r="H157" s="9"/>
    </row>
    <row r="158" spans="1:8" hidden="1" x14ac:dyDescent="0.3">
      <c r="A158" s="2" t="s">
        <v>84</v>
      </c>
      <c r="B158" s="10" t="s">
        <v>381</v>
      </c>
      <c r="C158" s="10" t="s">
        <v>420</v>
      </c>
      <c r="D158" s="10" t="s">
        <v>270</v>
      </c>
      <c r="E158" s="15"/>
      <c r="F158" s="11">
        <v>191860</v>
      </c>
      <c r="G158" s="11">
        <v>0</v>
      </c>
      <c r="H158" s="9"/>
    </row>
    <row r="159" spans="1:8" hidden="1" x14ac:dyDescent="0.3">
      <c r="A159" s="2" t="s">
        <v>132</v>
      </c>
      <c r="B159" s="10" t="s">
        <v>374</v>
      </c>
      <c r="C159" s="10" t="s">
        <v>419</v>
      </c>
      <c r="D159" s="10" t="s">
        <v>324</v>
      </c>
      <c r="E159" s="15"/>
      <c r="F159" s="11">
        <v>0</v>
      </c>
      <c r="G159" s="11">
        <v>0</v>
      </c>
      <c r="H159" s="9"/>
    </row>
    <row r="160" spans="1:8" x14ac:dyDescent="0.3">
      <c r="A160" s="2" t="s">
        <v>85</v>
      </c>
      <c r="B160" s="10" t="s">
        <v>374</v>
      </c>
      <c r="C160" s="10" t="s">
        <v>416</v>
      </c>
      <c r="D160" s="10" t="s">
        <v>271</v>
      </c>
      <c r="E160" s="15"/>
      <c r="F160" s="11">
        <v>0</v>
      </c>
      <c r="G160" s="11">
        <v>0</v>
      </c>
      <c r="H160" s="9"/>
    </row>
    <row r="161" spans="1:8" x14ac:dyDescent="0.3">
      <c r="A161" s="2" t="s">
        <v>88</v>
      </c>
      <c r="B161" s="10" t="s">
        <v>386</v>
      </c>
      <c r="C161" s="10" t="s">
        <v>416</v>
      </c>
      <c r="D161" s="10" t="s">
        <v>275</v>
      </c>
      <c r="E161" s="15"/>
      <c r="F161" s="11">
        <v>0</v>
      </c>
      <c r="G161" s="11">
        <v>3500000</v>
      </c>
      <c r="H161" s="9"/>
    </row>
    <row r="162" spans="1:8" x14ac:dyDescent="0.3">
      <c r="A162" s="2" t="s">
        <v>91</v>
      </c>
      <c r="B162" s="10" t="s">
        <v>374</v>
      </c>
      <c r="C162" s="10" t="s">
        <v>416</v>
      </c>
      <c r="D162" s="10" t="s">
        <v>278</v>
      </c>
      <c r="E162" s="15"/>
      <c r="F162" s="11">
        <v>0</v>
      </c>
      <c r="G162" s="11">
        <v>0</v>
      </c>
      <c r="H162" s="9"/>
    </row>
    <row r="163" spans="1:8" hidden="1" x14ac:dyDescent="0.3">
      <c r="A163" s="2" t="s">
        <v>89</v>
      </c>
      <c r="B163" s="10" t="s">
        <v>379</v>
      </c>
      <c r="C163" s="10" t="s">
        <v>418</v>
      </c>
      <c r="D163" s="10" t="s">
        <v>276</v>
      </c>
      <c r="E163" s="15"/>
      <c r="F163" s="11">
        <v>1484509.25</v>
      </c>
      <c r="G163" s="11">
        <v>0</v>
      </c>
      <c r="H163" s="9"/>
    </row>
    <row r="164" spans="1:8" hidden="1" x14ac:dyDescent="0.3">
      <c r="A164" s="2" t="s">
        <v>87</v>
      </c>
      <c r="B164" s="10" t="s">
        <v>374</v>
      </c>
      <c r="C164" s="10" t="s">
        <v>417</v>
      </c>
      <c r="D164" s="10" t="s">
        <v>274</v>
      </c>
      <c r="E164" s="15"/>
      <c r="F164" s="11">
        <v>0</v>
      </c>
      <c r="G164" s="11">
        <v>0</v>
      </c>
      <c r="H164" s="9"/>
    </row>
    <row r="165" spans="1:8" hidden="1" x14ac:dyDescent="0.3">
      <c r="A165" s="2" t="s">
        <v>104</v>
      </c>
      <c r="B165" s="10" t="s">
        <v>374</v>
      </c>
      <c r="C165" s="10" t="s">
        <v>417</v>
      </c>
      <c r="D165" s="10" t="s">
        <v>292</v>
      </c>
      <c r="E165" s="15"/>
      <c r="F165" s="11">
        <v>0</v>
      </c>
      <c r="G165" s="11">
        <v>0</v>
      </c>
      <c r="H165" s="9"/>
    </row>
    <row r="166" spans="1:8" hidden="1" x14ac:dyDescent="0.3">
      <c r="A166" s="2" t="s">
        <v>102</v>
      </c>
      <c r="B166" s="10" t="s">
        <v>374</v>
      </c>
      <c r="C166" s="10" t="s">
        <v>419</v>
      </c>
      <c r="D166" s="10" t="s">
        <v>290</v>
      </c>
      <c r="E166" s="15"/>
      <c r="F166" s="11">
        <v>0</v>
      </c>
      <c r="G166" s="11">
        <v>0</v>
      </c>
      <c r="H166" s="9"/>
    </row>
    <row r="167" spans="1:8" hidden="1" x14ac:dyDescent="0.3">
      <c r="A167" s="2" t="s">
        <v>406</v>
      </c>
      <c r="B167" s="10" t="s">
        <v>378</v>
      </c>
      <c r="C167" s="10" t="s">
        <v>420</v>
      </c>
      <c r="D167" s="10" t="s">
        <v>287</v>
      </c>
      <c r="E167" s="15"/>
      <c r="F167" s="11">
        <v>0</v>
      </c>
      <c r="G167" s="11">
        <v>0</v>
      </c>
      <c r="H167" s="9"/>
    </row>
    <row r="168" spans="1:8" hidden="1" x14ac:dyDescent="0.3">
      <c r="A168" s="2" t="s">
        <v>96</v>
      </c>
      <c r="B168" s="10" t="s">
        <v>374</v>
      </c>
      <c r="C168" s="10" t="s">
        <v>420</v>
      </c>
      <c r="D168" s="10" t="s">
        <v>283</v>
      </c>
      <c r="E168" s="15"/>
      <c r="F168" s="11">
        <v>0</v>
      </c>
      <c r="G168" s="11">
        <v>0</v>
      </c>
      <c r="H168" s="9"/>
    </row>
    <row r="169" spans="1:8" hidden="1" x14ac:dyDescent="0.3">
      <c r="A169" s="2" t="s">
        <v>110</v>
      </c>
      <c r="B169" s="10" t="s">
        <v>386</v>
      </c>
      <c r="C169" s="10" t="s">
        <v>418</v>
      </c>
      <c r="D169" s="10" t="s">
        <v>298</v>
      </c>
      <c r="E169" s="15"/>
      <c r="F169" s="11">
        <v>0</v>
      </c>
      <c r="G169" s="11">
        <v>0</v>
      </c>
      <c r="H169" s="9"/>
    </row>
    <row r="170" spans="1:8" hidden="1" x14ac:dyDescent="0.3">
      <c r="A170" s="2" t="s">
        <v>407</v>
      </c>
      <c r="B170" s="10" t="s">
        <v>373</v>
      </c>
      <c r="C170" s="10" t="s">
        <v>418</v>
      </c>
      <c r="D170" s="10" t="s">
        <v>182</v>
      </c>
      <c r="E170" s="15"/>
      <c r="F170" s="11">
        <v>0</v>
      </c>
      <c r="G170" s="11">
        <v>0</v>
      </c>
      <c r="H170" s="9"/>
    </row>
    <row r="171" spans="1:8" hidden="1" x14ac:dyDescent="0.3">
      <c r="A171" s="2" t="s">
        <v>119</v>
      </c>
      <c r="B171" s="10" t="s">
        <v>374</v>
      </c>
      <c r="C171" s="10" t="s">
        <v>417</v>
      </c>
      <c r="D171" s="10" t="s">
        <v>307</v>
      </c>
      <c r="E171" s="15"/>
      <c r="F171" s="11">
        <v>22427297.403000001</v>
      </c>
      <c r="G171" s="11">
        <v>0</v>
      </c>
      <c r="H171" s="9"/>
    </row>
    <row r="172" spans="1:8" hidden="1" x14ac:dyDescent="0.3">
      <c r="A172" s="2" t="s">
        <v>111</v>
      </c>
      <c r="B172" s="10" t="s">
        <v>374</v>
      </c>
      <c r="C172" s="10" t="s">
        <v>420</v>
      </c>
      <c r="D172" s="10" t="s">
        <v>299</v>
      </c>
      <c r="E172" s="15"/>
      <c r="F172" s="11">
        <v>0</v>
      </c>
      <c r="G172" s="11">
        <v>0</v>
      </c>
      <c r="H172" s="9"/>
    </row>
    <row r="173" spans="1:8" hidden="1" x14ac:dyDescent="0.3">
      <c r="A173" s="2" t="s">
        <v>114</v>
      </c>
      <c r="B173" s="10" t="s">
        <v>374</v>
      </c>
      <c r="C173" s="10" t="s">
        <v>420</v>
      </c>
      <c r="D173" s="10" t="s">
        <v>302</v>
      </c>
      <c r="E173" s="15"/>
      <c r="F173" s="11">
        <v>15910348.017000001</v>
      </c>
      <c r="G173" s="11">
        <v>0</v>
      </c>
      <c r="H173" s="9"/>
    </row>
    <row r="174" spans="1:8" hidden="1" x14ac:dyDescent="0.3">
      <c r="A174" s="2" t="s">
        <v>122</v>
      </c>
      <c r="B174" s="10" t="s">
        <v>374</v>
      </c>
      <c r="C174" s="10" t="s">
        <v>420</v>
      </c>
      <c r="D174" s="10" t="s">
        <v>310</v>
      </c>
      <c r="E174" s="15"/>
      <c r="F174" s="11">
        <v>0</v>
      </c>
      <c r="G174" s="11">
        <v>0</v>
      </c>
      <c r="H174" s="9"/>
    </row>
    <row r="175" spans="1:8" hidden="1" x14ac:dyDescent="0.3">
      <c r="A175" s="2" t="s">
        <v>127</v>
      </c>
      <c r="B175" s="10" t="s">
        <v>374</v>
      </c>
      <c r="C175" s="10" t="s">
        <v>417</v>
      </c>
      <c r="D175" s="10" t="s">
        <v>316</v>
      </c>
      <c r="E175" s="15"/>
      <c r="F175" s="11">
        <v>71366267.539000005</v>
      </c>
      <c r="G175" s="11">
        <v>0</v>
      </c>
      <c r="H175" s="9"/>
    </row>
    <row r="176" spans="1:8" hidden="1" x14ac:dyDescent="0.3">
      <c r="A176" s="2" t="s">
        <v>409</v>
      </c>
      <c r="B176" s="10" t="s">
        <v>385</v>
      </c>
      <c r="C176" s="10" t="s">
        <v>421</v>
      </c>
      <c r="D176" s="10" t="s">
        <v>226</v>
      </c>
      <c r="E176" s="15"/>
      <c r="F176" s="11">
        <v>0</v>
      </c>
      <c r="G176" s="11">
        <v>0</v>
      </c>
      <c r="H176" s="9"/>
    </row>
    <row r="177" spans="1:8" hidden="1" x14ac:dyDescent="0.3">
      <c r="A177" s="2" t="s">
        <v>128</v>
      </c>
      <c r="B177" s="10" t="s">
        <v>374</v>
      </c>
      <c r="C177" s="10" t="s">
        <v>417</v>
      </c>
      <c r="D177" s="10" t="s">
        <v>317</v>
      </c>
      <c r="E177" s="15"/>
      <c r="F177" s="11">
        <v>213821010.56900001</v>
      </c>
      <c r="G177" s="11">
        <v>0</v>
      </c>
      <c r="H177" s="9"/>
    </row>
    <row r="178" spans="1:8" x14ac:dyDescent="0.3">
      <c r="A178" s="2" t="s">
        <v>129</v>
      </c>
      <c r="B178" s="10" t="s">
        <v>374</v>
      </c>
      <c r="C178" s="10" t="s">
        <v>416</v>
      </c>
      <c r="D178" s="10" t="s">
        <v>318</v>
      </c>
      <c r="E178" s="15"/>
      <c r="F178" s="11">
        <v>0</v>
      </c>
      <c r="G178" s="11">
        <v>0</v>
      </c>
      <c r="H178" s="9"/>
    </row>
    <row r="179" spans="1:8" hidden="1" x14ac:dyDescent="0.3">
      <c r="A179" s="2" t="s">
        <v>411</v>
      </c>
      <c r="B179" s="10" t="s">
        <v>374</v>
      </c>
      <c r="C179" s="10" t="s">
        <v>417</v>
      </c>
      <c r="D179" s="10" t="s">
        <v>322</v>
      </c>
      <c r="E179" s="15"/>
      <c r="F179" s="11">
        <v>3758264.7340000002</v>
      </c>
      <c r="G179" s="11">
        <v>0</v>
      </c>
      <c r="H179" s="9"/>
    </row>
    <row r="180" spans="1:8" x14ac:dyDescent="0.3">
      <c r="A180" s="2" t="s">
        <v>412</v>
      </c>
      <c r="B180" s="10" t="s">
        <v>373</v>
      </c>
      <c r="C180" s="10" t="s">
        <v>416</v>
      </c>
      <c r="D180" s="10" t="s">
        <v>344</v>
      </c>
      <c r="E180" s="15"/>
      <c r="F180" s="11">
        <v>0</v>
      </c>
      <c r="G180" s="11">
        <v>52469601.200000003</v>
      </c>
      <c r="H180" s="9"/>
    </row>
    <row r="181" spans="1:8" hidden="1" x14ac:dyDescent="0.3">
      <c r="A181" s="2" t="s">
        <v>143</v>
      </c>
      <c r="B181" s="10" t="s">
        <v>374</v>
      </c>
      <c r="C181" s="10" t="s">
        <v>420</v>
      </c>
      <c r="D181" s="10" t="s">
        <v>335</v>
      </c>
      <c r="E181" s="15"/>
      <c r="F181" s="11">
        <v>79376821.682999998</v>
      </c>
      <c r="G181" s="11">
        <v>0</v>
      </c>
      <c r="H181" s="9"/>
    </row>
    <row r="182" spans="1:8" x14ac:dyDescent="0.3">
      <c r="A182" s="2" t="s">
        <v>147</v>
      </c>
      <c r="B182" s="10" t="s">
        <v>373</v>
      </c>
      <c r="C182" s="10" t="s">
        <v>416</v>
      </c>
      <c r="D182" s="10" t="s">
        <v>339</v>
      </c>
      <c r="E182" s="15"/>
      <c r="F182" s="11">
        <v>0</v>
      </c>
      <c r="G182" s="11">
        <v>0</v>
      </c>
      <c r="H182" s="9"/>
    </row>
    <row r="183" spans="1:8" hidden="1" x14ac:dyDescent="0.3">
      <c r="A183" s="2" t="s">
        <v>140</v>
      </c>
      <c r="B183" s="10" t="s">
        <v>374</v>
      </c>
      <c r="C183" s="10" t="s">
        <v>417</v>
      </c>
      <c r="D183" s="10" t="s">
        <v>332</v>
      </c>
      <c r="E183" s="15"/>
      <c r="F183" s="11">
        <v>16580960.051000001</v>
      </c>
      <c r="G183" s="11">
        <v>0</v>
      </c>
      <c r="H183" s="9"/>
    </row>
    <row r="184" spans="1:8" hidden="1" x14ac:dyDescent="0.3">
      <c r="A184" s="2" t="s">
        <v>149</v>
      </c>
      <c r="B184" s="10" t="s">
        <v>373</v>
      </c>
      <c r="C184" s="10" t="s">
        <v>418</v>
      </c>
      <c r="D184" s="10" t="s">
        <v>341</v>
      </c>
      <c r="E184" s="15"/>
      <c r="F184" s="11">
        <v>0</v>
      </c>
      <c r="G184" s="11">
        <v>0</v>
      </c>
      <c r="H184" s="9"/>
    </row>
    <row r="185" spans="1:8" hidden="1" x14ac:dyDescent="0.3">
      <c r="A185" s="2" t="s">
        <v>153</v>
      </c>
      <c r="B185" s="10" t="s">
        <v>374</v>
      </c>
      <c r="C185" s="10" t="s">
        <v>417</v>
      </c>
      <c r="D185" s="10" t="s">
        <v>346</v>
      </c>
      <c r="E185" s="15"/>
      <c r="F185" s="11">
        <v>0</v>
      </c>
      <c r="G185" s="11">
        <v>0</v>
      </c>
      <c r="H185" s="9"/>
    </row>
    <row r="186" spans="1:8" hidden="1" x14ac:dyDescent="0.3">
      <c r="A186" s="2" t="s">
        <v>162</v>
      </c>
      <c r="B186" s="10" t="s">
        <v>374</v>
      </c>
      <c r="C186" s="10" t="s">
        <v>417</v>
      </c>
      <c r="D186" s="10" t="s">
        <v>355</v>
      </c>
      <c r="E186" s="15"/>
      <c r="F186" s="11">
        <v>0</v>
      </c>
      <c r="G186" s="11">
        <v>0</v>
      </c>
      <c r="H186" s="9"/>
    </row>
    <row r="187" spans="1:8" hidden="1" x14ac:dyDescent="0.3">
      <c r="A187" s="2" t="s">
        <v>414</v>
      </c>
      <c r="B187" s="10" t="s">
        <v>374</v>
      </c>
      <c r="C187" s="10" t="s">
        <v>419</v>
      </c>
      <c r="D187" s="10" t="s">
        <v>363</v>
      </c>
      <c r="E187" s="15"/>
      <c r="F187" s="11">
        <v>0</v>
      </c>
      <c r="G187" s="11">
        <v>0</v>
      </c>
      <c r="H187" s="9"/>
    </row>
    <row r="188" spans="1:8" hidden="1" x14ac:dyDescent="0.3">
      <c r="A188" s="2" t="s">
        <v>134</v>
      </c>
      <c r="B188" s="10" t="s">
        <v>378</v>
      </c>
      <c r="C188" s="10" t="s">
        <v>419</v>
      </c>
      <c r="D188" s="10" t="s">
        <v>326</v>
      </c>
      <c r="E188" s="15"/>
      <c r="F188" s="11">
        <v>0</v>
      </c>
      <c r="G188" s="11">
        <v>0</v>
      </c>
      <c r="H188" s="9"/>
    </row>
    <row r="189" spans="1:8" hidden="1" x14ac:dyDescent="0.3">
      <c r="A189" s="2" t="s">
        <v>171</v>
      </c>
      <c r="B189" s="10" t="s">
        <v>392</v>
      </c>
      <c r="C189" s="10" t="s">
        <v>419</v>
      </c>
      <c r="D189" s="10" t="s">
        <v>367</v>
      </c>
      <c r="E189" s="15"/>
      <c r="F189" s="11">
        <v>0</v>
      </c>
      <c r="G189" s="11">
        <v>0</v>
      </c>
      <c r="H189" s="9"/>
    </row>
    <row r="190" spans="1:8" hidden="1" x14ac:dyDescent="0.3">
      <c r="A190" s="2" t="s">
        <v>130</v>
      </c>
      <c r="B190" s="10" t="s">
        <v>374</v>
      </c>
      <c r="C190" s="10" t="s">
        <v>417</v>
      </c>
      <c r="D190" s="10" t="s">
        <v>321</v>
      </c>
      <c r="E190" s="15"/>
      <c r="F190" s="11">
        <v>31535173.739</v>
      </c>
      <c r="G190" s="11">
        <v>145010554.53999999</v>
      </c>
      <c r="H190" s="9"/>
    </row>
    <row r="191" spans="1:8" hidden="1" x14ac:dyDescent="0.3">
      <c r="A191" s="2" t="s">
        <v>56</v>
      </c>
      <c r="B191" s="10" t="s">
        <v>374</v>
      </c>
      <c r="C191" s="10" t="s">
        <v>417</v>
      </c>
      <c r="D191" s="10" t="s">
        <v>242</v>
      </c>
      <c r="E191" s="15"/>
      <c r="F191" s="11">
        <v>508539133.38300002</v>
      </c>
      <c r="G191" s="11">
        <v>760942322.43499994</v>
      </c>
      <c r="H191" s="9"/>
    </row>
    <row r="192" spans="1:8" hidden="1" x14ac:dyDescent="0.3">
      <c r="A192" s="2" t="s">
        <v>1</v>
      </c>
      <c r="B192" s="10" t="s">
        <v>374</v>
      </c>
      <c r="C192" s="10" t="s">
        <v>417</v>
      </c>
      <c r="D192" s="10" t="s">
        <v>184</v>
      </c>
      <c r="E192" s="15"/>
      <c r="F192" s="11">
        <v>0</v>
      </c>
      <c r="G192" s="11">
        <v>0</v>
      </c>
      <c r="H192" s="9"/>
    </row>
    <row r="193" spans="1:9" hidden="1" x14ac:dyDescent="0.3">
      <c r="A193" s="2" t="s">
        <v>6</v>
      </c>
      <c r="B193" s="10" t="s">
        <v>374</v>
      </c>
      <c r="C193" s="10" t="s">
        <v>419</v>
      </c>
      <c r="D193" s="10" t="s">
        <v>189</v>
      </c>
      <c r="E193" s="15"/>
      <c r="F193" s="11">
        <v>41821012161.910004</v>
      </c>
      <c r="G193" s="11">
        <v>41865720986.010002</v>
      </c>
      <c r="H193" s="9"/>
    </row>
    <row r="194" spans="1:9" x14ac:dyDescent="0.3">
      <c r="A194" s="2" t="s">
        <v>138</v>
      </c>
      <c r="B194" s="10" t="s">
        <v>374</v>
      </c>
      <c r="C194" s="10" t="s">
        <v>416</v>
      </c>
      <c r="D194" s="10" t="s">
        <v>330</v>
      </c>
      <c r="E194" s="15"/>
      <c r="F194" s="23">
        <v>248000000</v>
      </c>
      <c r="G194" s="23">
        <v>253333333.333</v>
      </c>
      <c r="H194" s="9"/>
    </row>
    <row r="195" spans="1:9" hidden="1" x14ac:dyDescent="0.3">
      <c r="A195" s="2" t="s">
        <v>42</v>
      </c>
      <c r="B195" s="10" t="s">
        <v>374</v>
      </c>
      <c r="C195" s="10" t="s">
        <v>417</v>
      </c>
      <c r="D195" s="10" t="s">
        <v>224</v>
      </c>
      <c r="E195" s="25">
        <f>IFERROR(G195-F195,"")</f>
        <v>4278052.3719999995</v>
      </c>
      <c r="F195" s="23">
        <v>8636029.0250000004</v>
      </c>
      <c r="G195" s="23">
        <v>12914081.397</v>
      </c>
      <c r="H195" s="24" t="s">
        <v>374</v>
      </c>
      <c r="I195" s="6">
        <f>E195/SUM($E$62:$E$123)</f>
        <v>4.5327714589790324E-3</v>
      </c>
    </row>
    <row r="196" spans="1:9" hidden="1" x14ac:dyDescent="0.3">
      <c r="A196" s="2" t="s">
        <v>14</v>
      </c>
      <c r="B196" s="10" t="s">
        <v>374</v>
      </c>
      <c r="C196" s="10" t="s">
        <v>417</v>
      </c>
      <c r="D196" s="10" t="s">
        <v>197</v>
      </c>
      <c r="E196" s="25">
        <f>IFERROR(G196-F196,"")</f>
        <v>4705722.9189999998</v>
      </c>
      <c r="F196" s="23">
        <v>7084058.1040000003</v>
      </c>
      <c r="G196" s="23">
        <v>11789781.023</v>
      </c>
      <c r="H196" s="24" t="s">
        <v>374</v>
      </c>
      <c r="I196" s="6">
        <f>E196/SUM($E$62:$E$123)</f>
        <v>4.9859058951012541E-3</v>
      </c>
    </row>
  </sheetData>
  <autoFilter ref="A1:G196" xr:uid="{BD505BD1-A4DB-4609-AD05-0358C2EF8E18}">
    <filterColumn colId="2">
      <filters>
        <filter val="EMR"/>
      </filters>
    </filterColumn>
    <sortState xmlns:xlrd2="http://schemas.microsoft.com/office/spreadsheetml/2017/richdata2" ref="A2:G196">
      <sortCondition ref="E1:E65"/>
    </sortState>
  </autoFilter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CF2E2-66DF-4167-AF13-05C7425FA4CD}">
  <sheetPr filterMode="1"/>
  <dimension ref="A1:L196"/>
  <sheetViews>
    <sheetView zoomScaleNormal="100" workbookViewId="0"/>
  </sheetViews>
  <sheetFormatPr defaultRowHeight="14.4" x14ac:dyDescent="0.3"/>
  <cols>
    <col min="1" max="2" width="30.5546875" customWidth="1"/>
    <col min="3" max="3" width="21.109375" customWidth="1"/>
    <col min="4" max="4" width="21.109375" bestFit="1" customWidth="1"/>
    <col min="5" max="5" width="5.109375" bestFit="1" customWidth="1"/>
    <col min="6" max="6" width="16.109375" bestFit="1" customWidth="1"/>
    <col min="7" max="7" width="30.5546875" customWidth="1"/>
    <col min="8" max="8" width="8.88671875" customWidth="1"/>
    <col min="9" max="9" width="16" bestFit="1" customWidth="1"/>
  </cols>
  <sheetData>
    <row r="1" spans="1:10" s="4" customFormat="1" x14ac:dyDescent="0.3">
      <c r="A1" s="3" t="s">
        <v>177</v>
      </c>
      <c r="B1" s="3" t="s">
        <v>372</v>
      </c>
      <c r="C1" s="3" t="s">
        <v>415</v>
      </c>
      <c r="D1" s="3" t="s">
        <v>517</v>
      </c>
      <c r="E1" s="3" t="s">
        <v>521</v>
      </c>
      <c r="F1" s="3" t="s">
        <v>518</v>
      </c>
      <c r="G1" s="3" t="s">
        <v>177</v>
      </c>
      <c r="H1" s="3" t="s">
        <v>520</v>
      </c>
      <c r="I1" s="16" t="s">
        <v>519</v>
      </c>
    </row>
    <row r="2" spans="1:10" hidden="1" x14ac:dyDescent="0.3">
      <c r="A2" s="2" t="s">
        <v>196</v>
      </c>
      <c r="B2" s="2" t="s">
        <v>13</v>
      </c>
      <c r="C2" s="10" t="s">
        <v>419</v>
      </c>
      <c r="D2" s="14" t="s">
        <v>434</v>
      </c>
      <c r="E2" s="40" t="s">
        <v>522</v>
      </c>
      <c r="F2" s="11" t="s">
        <v>438</v>
      </c>
      <c r="G2" s="2" t="s">
        <v>196</v>
      </c>
      <c r="H2" s="18">
        <v>17.552999999999997</v>
      </c>
      <c r="I2" s="17">
        <v>1.3773821499810887E-2</v>
      </c>
      <c r="J2" s="9"/>
    </row>
    <row r="3" spans="1:10" hidden="1" x14ac:dyDescent="0.3">
      <c r="A3" s="2" t="s">
        <v>253</v>
      </c>
      <c r="B3" s="2" t="s">
        <v>67</v>
      </c>
      <c r="C3" s="10" t="s">
        <v>419</v>
      </c>
      <c r="D3" s="14" t="s">
        <v>434</v>
      </c>
      <c r="E3" s="40" t="s">
        <v>522</v>
      </c>
      <c r="F3" s="11" t="s">
        <v>439</v>
      </c>
      <c r="G3" s="2" t="s">
        <v>253</v>
      </c>
      <c r="H3" s="18">
        <v>31.986000000000004</v>
      </c>
      <c r="I3" s="17">
        <v>2.5099382128009523E-2</v>
      </c>
      <c r="J3" s="6"/>
    </row>
    <row r="4" spans="1:10" x14ac:dyDescent="0.3">
      <c r="A4" s="2" t="s">
        <v>183</v>
      </c>
      <c r="B4" s="2" t="s">
        <v>0</v>
      </c>
      <c r="C4" s="10" t="s">
        <v>416</v>
      </c>
      <c r="D4" s="11" t="s">
        <v>436</v>
      </c>
      <c r="E4" s="40"/>
      <c r="F4" s="11" t="s">
        <v>424</v>
      </c>
      <c r="G4" s="2" t="s">
        <v>183</v>
      </c>
      <c r="H4" s="18">
        <v>26.457000000000001</v>
      </c>
      <c r="I4" s="17">
        <v>2.0760781371873566E-2</v>
      </c>
      <c r="J4" s="6"/>
    </row>
    <row r="5" spans="1:10" hidden="1" x14ac:dyDescent="0.3">
      <c r="A5" s="2" t="s">
        <v>209</v>
      </c>
      <c r="B5" s="2" t="s">
        <v>26</v>
      </c>
      <c r="C5" s="10" t="s">
        <v>418</v>
      </c>
      <c r="D5" s="11" t="s">
        <v>436</v>
      </c>
      <c r="E5" s="40"/>
      <c r="F5" s="11" t="s">
        <v>424</v>
      </c>
      <c r="G5" s="2" t="s">
        <v>209</v>
      </c>
      <c r="H5" s="18">
        <v>31.222999999999999</v>
      </c>
      <c r="I5" s="17">
        <v>2.4500656793060752E-2</v>
      </c>
      <c r="J5" s="6"/>
    </row>
    <row r="6" spans="1:10" hidden="1" x14ac:dyDescent="0.3">
      <c r="A6" s="2" t="s">
        <v>208</v>
      </c>
      <c r="B6" s="2" t="s">
        <v>25</v>
      </c>
      <c r="C6" s="10" t="s">
        <v>418</v>
      </c>
      <c r="D6" s="11" t="s">
        <v>436</v>
      </c>
      <c r="E6" s="40"/>
      <c r="F6" s="11" t="s">
        <v>424</v>
      </c>
      <c r="G6" s="2" t="s">
        <v>208</v>
      </c>
      <c r="H6" s="18">
        <v>29.93</v>
      </c>
      <c r="I6" s="17">
        <v>2.3486040989536827E-2</v>
      </c>
      <c r="J6" s="9"/>
    </row>
    <row r="7" spans="1:10" hidden="1" x14ac:dyDescent="0.3">
      <c r="A7" s="2" t="s">
        <v>179</v>
      </c>
      <c r="B7" s="2" t="s">
        <v>428</v>
      </c>
      <c r="C7" s="10" t="s">
        <v>418</v>
      </c>
      <c r="D7" s="11" t="s">
        <v>436</v>
      </c>
      <c r="E7" s="40"/>
      <c r="F7" s="11" t="s">
        <v>424</v>
      </c>
      <c r="G7" s="2" t="s">
        <v>179</v>
      </c>
      <c r="H7" s="18">
        <v>19.267000000000003</v>
      </c>
      <c r="I7" s="17">
        <v>1.5118795581203012E-2</v>
      </c>
      <c r="J7" s="9"/>
    </row>
    <row r="8" spans="1:10" hidden="1" x14ac:dyDescent="0.3">
      <c r="A8" s="2" t="s">
        <v>227</v>
      </c>
      <c r="B8" s="2" t="s">
        <v>425</v>
      </c>
      <c r="C8" s="10" t="s">
        <v>418</v>
      </c>
      <c r="D8" s="11" t="s">
        <v>436</v>
      </c>
      <c r="E8" s="40"/>
      <c r="F8" s="11" t="s">
        <v>424</v>
      </c>
      <c r="G8" s="2" t="s">
        <v>227</v>
      </c>
      <c r="H8" s="18">
        <v>21.266000000000002</v>
      </c>
      <c r="I8" s="17">
        <v>1.668740887682894E-2</v>
      </c>
      <c r="J8" s="6"/>
    </row>
    <row r="9" spans="1:10" hidden="1" x14ac:dyDescent="0.3">
      <c r="A9" s="2" t="s">
        <v>236</v>
      </c>
      <c r="B9" s="2" t="s">
        <v>50</v>
      </c>
      <c r="C9" s="10" t="s">
        <v>418</v>
      </c>
      <c r="D9" s="11" t="s">
        <v>436</v>
      </c>
      <c r="E9" s="40"/>
      <c r="F9" s="11" t="s">
        <v>424</v>
      </c>
      <c r="G9" s="2" t="s">
        <v>236</v>
      </c>
      <c r="H9" s="18">
        <v>35.055</v>
      </c>
      <c r="I9" s="17">
        <v>2.7507623350758886E-2</v>
      </c>
      <c r="J9" s="6"/>
    </row>
    <row r="10" spans="1:10" hidden="1" x14ac:dyDescent="0.3">
      <c r="A10" s="2" t="s">
        <v>244</v>
      </c>
      <c r="B10" s="2" t="s">
        <v>58</v>
      </c>
      <c r="C10" s="10" t="s">
        <v>418</v>
      </c>
      <c r="D10" s="11" t="s">
        <v>436</v>
      </c>
      <c r="E10" s="40"/>
      <c r="F10" s="11" t="s">
        <v>424</v>
      </c>
      <c r="G10" s="2" t="s">
        <v>244</v>
      </c>
      <c r="H10" s="18">
        <v>17.058999999999997</v>
      </c>
      <c r="I10" s="17">
        <v>1.3386180195138948E-2</v>
      </c>
      <c r="J10" s="9"/>
    </row>
    <row r="11" spans="1:10" hidden="1" x14ac:dyDescent="0.3">
      <c r="A11" s="2" t="s">
        <v>252</v>
      </c>
      <c r="B11" s="2" t="s">
        <v>66</v>
      </c>
      <c r="C11" s="10" t="s">
        <v>418</v>
      </c>
      <c r="D11" s="11" t="s">
        <v>436</v>
      </c>
      <c r="E11" s="40" t="s">
        <v>522</v>
      </c>
      <c r="F11" s="11" t="s">
        <v>424</v>
      </c>
      <c r="G11" s="2" t="s">
        <v>252</v>
      </c>
      <c r="H11" s="18">
        <v>19.515000000000001</v>
      </c>
      <c r="I11" s="17">
        <v>1.5313400932536291E-2</v>
      </c>
      <c r="J11" s="9"/>
    </row>
    <row r="12" spans="1:10" hidden="1" x14ac:dyDescent="0.3">
      <c r="A12" s="2" t="s">
        <v>277</v>
      </c>
      <c r="B12" s="2" t="s">
        <v>90</v>
      </c>
      <c r="C12" s="10" t="s">
        <v>418</v>
      </c>
      <c r="D12" s="11" t="s">
        <v>436</v>
      </c>
      <c r="E12" s="40"/>
      <c r="F12" s="11" t="s">
        <v>424</v>
      </c>
      <c r="G12" s="2" t="s">
        <v>277</v>
      </c>
      <c r="H12" s="18">
        <v>22.119</v>
      </c>
      <c r="I12" s="17">
        <v>1.7356757121535754E-2</v>
      </c>
      <c r="J12" s="6"/>
    </row>
    <row r="13" spans="1:10" hidden="1" x14ac:dyDescent="0.3">
      <c r="A13" s="2" t="s">
        <v>281</v>
      </c>
      <c r="B13" s="2" t="s">
        <v>94</v>
      </c>
      <c r="C13" s="10" t="s">
        <v>418</v>
      </c>
      <c r="D13" s="11" t="s">
        <v>436</v>
      </c>
      <c r="E13" s="40"/>
      <c r="F13" s="11" t="s">
        <v>424</v>
      </c>
      <c r="G13" s="2" t="s">
        <v>281</v>
      </c>
      <c r="H13" s="18">
        <v>15.353999999999999</v>
      </c>
      <c r="I13" s="17">
        <v>1.2048268404722633E-2</v>
      </c>
      <c r="J13" s="6"/>
    </row>
    <row r="14" spans="1:10" hidden="1" x14ac:dyDescent="0.3">
      <c r="A14" s="2" t="s">
        <v>285</v>
      </c>
      <c r="B14" s="2" t="s">
        <v>98</v>
      </c>
      <c r="C14" s="10" t="s">
        <v>418</v>
      </c>
      <c r="D14" s="11" t="s">
        <v>436</v>
      </c>
      <c r="E14" s="40"/>
      <c r="F14" s="11" t="s">
        <v>424</v>
      </c>
      <c r="G14" s="2" t="s">
        <v>285</v>
      </c>
      <c r="H14" s="18">
        <v>23.22</v>
      </c>
      <c r="I14" s="17">
        <v>1.8220710717575847E-2</v>
      </c>
      <c r="J14" s="6"/>
    </row>
    <row r="15" spans="1:10" hidden="1" x14ac:dyDescent="0.3">
      <c r="A15" s="2" t="s">
        <v>296</v>
      </c>
      <c r="B15" s="2" t="s">
        <v>108</v>
      </c>
      <c r="C15" s="10" t="s">
        <v>418</v>
      </c>
      <c r="D15" s="11" t="s">
        <v>436</v>
      </c>
      <c r="E15" s="40"/>
      <c r="F15" s="11" t="s">
        <v>424</v>
      </c>
      <c r="G15" s="2" t="s">
        <v>296</v>
      </c>
      <c r="H15" s="14">
        <v>37.56</v>
      </c>
      <c r="I15" s="17">
        <v>2.94732943390245E-2</v>
      </c>
      <c r="J15" s="6"/>
    </row>
    <row r="16" spans="1:10" hidden="1" x14ac:dyDescent="0.3">
      <c r="A16" s="2" t="s">
        <v>282</v>
      </c>
      <c r="B16" s="2" t="s">
        <v>95</v>
      </c>
      <c r="C16" s="10" t="s">
        <v>418</v>
      </c>
      <c r="D16" s="11" t="s">
        <v>436</v>
      </c>
      <c r="E16" s="40"/>
      <c r="F16" s="11" t="s">
        <v>424</v>
      </c>
      <c r="G16" s="2" t="s">
        <v>282</v>
      </c>
      <c r="H16" s="14">
        <v>1.254</v>
      </c>
      <c r="I16" s="17">
        <v>9.8401254262877312E-4</v>
      </c>
      <c r="J16" s="9"/>
    </row>
    <row r="17" spans="1:10" hidden="1" x14ac:dyDescent="0.3">
      <c r="A17" s="2" t="s">
        <v>323</v>
      </c>
      <c r="B17" s="2" t="s">
        <v>131</v>
      </c>
      <c r="C17" s="10" t="s">
        <v>418</v>
      </c>
      <c r="D17" s="11" t="s">
        <v>436</v>
      </c>
      <c r="E17" s="40"/>
      <c r="F17" s="11" t="s">
        <v>424</v>
      </c>
      <c r="G17" s="2" t="s">
        <v>323</v>
      </c>
      <c r="H17" s="18">
        <v>27.626000000000001</v>
      </c>
      <c r="I17" s="17">
        <v>2.1678094499730852E-2</v>
      </c>
      <c r="J17" s="9"/>
    </row>
    <row r="18" spans="1:10" hidden="1" x14ac:dyDescent="0.3">
      <c r="A18" s="2" t="s">
        <v>334</v>
      </c>
      <c r="B18" s="2" t="s">
        <v>142</v>
      </c>
      <c r="C18" s="10" t="s">
        <v>418</v>
      </c>
      <c r="D18" s="11" t="s">
        <v>436</v>
      </c>
      <c r="E18" s="40"/>
      <c r="F18" s="11" t="s">
        <v>424</v>
      </c>
      <c r="G18" s="2" t="s">
        <v>334</v>
      </c>
      <c r="H18" s="14">
        <v>53.073999999999998</v>
      </c>
      <c r="I18" s="17">
        <v>4.1647114583316991E-2</v>
      </c>
      <c r="J18" s="9"/>
    </row>
    <row r="19" spans="1:10" x14ac:dyDescent="0.3">
      <c r="A19" s="2" t="s">
        <v>181</v>
      </c>
      <c r="B19" s="2" t="s">
        <v>427</v>
      </c>
      <c r="C19" s="10" t="s">
        <v>416</v>
      </c>
      <c r="D19" s="11" t="s">
        <v>436</v>
      </c>
      <c r="E19" s="40"/>
      <c r="F19" s="11" t="s">
        <v>424</v>
      </c>
      <c r="G19" s="2" t="s">
        <v>181</v>
      </c>
      <c r="H19" s="18">
        <v>22.021999999999998</v>
      </c>
      <c r="I19" s="17">
        <v>1.7280641318796523E-2</v>
      </c>
      <c r="J19" s="6"/>
    </row>
    <row r="20" spans="1:10" hidden="1" x14ac:dyDescent="0.3">
      <c r="A20" s="2" t="s">
        <v>214</v>
      </c>
      <c r="B20" s="2" t="s">
        <v>31</v>
      </c>
      <c r="C20" s="10" t="s">
        <v>418</v>
      </c>
      <c r="D20" s="11" t="s">
        <v>436</v>
      </c>
      <c r="E20" s="40"/>
      <c r="F20" s="11" t="s">
        <v>424</v>
      </c>
      <c r="G20" s="2" t="s">
        <v>214</v>
      </c>
      <c r="H20" s="18">
        <v>13.788</v>
      </c>
      <c r="I20" s="17">
        <v>1.0819429774932636E-2</v>
      </c>
      <c r="J20" s="9"/>
    </row>
    <row r="21" spans="1:10" hidden="1" x14ac:dyDescent="0.3">
      <c r="A21" s="2" t="s">
        <v>351</v>
      </c>
      <c r="B21" s="2" t="s">
        <v>158</v>
      </c>
      <c r="C21" s="10" t="s">
        <v>418</v>
      </c>
      <c r="D21" s="11" t="s">
        <v>436</v>
      </c>
      <c r="E21" s="40"/>
      <c r="F21" s="11" t="s">
        <v>424</v>
      </c>
      <c r="G21" s="2" t="s">
        <v>351</v>
      </c>
      <c r="H21" s="18">
        <v>13.459</v>
      </c>
      <c r="I21" s="17">
        <v>1.0561263804817112E-2</v>
      </c>
      <c r="J21" s="6"/>
    </row>
    <row r="22" spans="1:10" hidden="1" x14ac:dyDescent="0.3">
      <c r="A22" s="2" t="s">
        <v>358</v>
      </c>
      <c r="B22" s="2" t="s">
        <v>165</v>
      </c>
      <c r="C22" s="10" t="s">
        <v>418</v>
      </c>
      <c r="D22" s="11" t="s">
        <v>436</v>
      </c>
      <c r="E22" s="40"/>
      <c r="F22" s="11" t="s">
        <v>424</v>
      </c>
      <c r="G22" s="2" t="s">
        <v>358</v>
      </c>
      <c r="H22" s="18">
        <v>29.561000000000003</v>
      </c>
      <c r="I22" s="17">
        <v>2.3196487059528842E-2</v>
      </c>
      <c r="J22" s="6"/>
    </row>
    <row r="23" spans="1:10" x14ac:dyDescent="0.3">
      <c r="A23" s="2" t="s">
        <v>369</v>
      </c>
      <c r="B23" s="2" t="s">
        <v>173</v>
      </c>
      <c r="C23" s="10" t="s">
        <v>416</v>
      </c>
      <c r="D23" s="11" t="s">
        <v>436</v>
      </c>
      <c r="E23" s="40"/>
      <c r="F23" s="11" t="s">
        <v>424</v>
      </c>
      <c r="G23" s="2" t="s">
        <v>369</v>
      </c>
      <c r="H23" s="18">
        <v>18.306000000000001</v>
      </c>
      <c r="I23" s="17">
        <v>1.4364699844786541E-2</v>
      </c>
      <c r="J23" s="6"/>
    </row>
    <row r="24" spans="1:10" hidden="1" x14ac:dyDescent="0.3">
      <c r="A24" s="2" t="s">
        <v>187</v>
      </c>
      <c r="B24" s="2" t="s">
        <v>4</v>
      </c>
      <c r="C24" s="10" t="s">
        <v>418</v>
      </c>
      <c r="D24" s="41" t="s">
        <v>437</v>
      </c>
      <c r="E24" s="42"/>
      <c r="F24" s="41" t="s">
        <v>424</v>
      </c>
      <c r="G24" s="43" t="s">
        <v>187</v>
      </c>
      <c r="H24" s="44">
        <v>19.690000000000001</v>
      </c>
      <c r="I24" s="45">
        <v>1.5450723257065825E-2</v>
      </c>
      <c r="J24" s="6"/>
    </row>
    <row r="25" spans="1:10" hidden="1" x14ac:dyDescent="0.3">
      <c r="A25" s="2" t="s">
        <v>200</v>
      </c>
      <c r="B25" s="2" t="s">
        <v>17</v>
      </c>
      <c r="C25" s="10" t="s">
        <v>418</v>
      </c>
      <c r="D25" s="41" t="s">
        <v>437</v>
      </c>
      <c r="E25" s="42"/>
      <c r="F25" s="41" t="s">
        <v>424</v>
      </c>
      <c r="G25" s="43" t="s">
        <v>200</v>
      </c>
      <c r="H25" s="44">
        <v>39.108000000000004</v>
      </c>
      <c r="I25" s="45">
        <v>3.0688008386862892E-2</v>
      </c>
      <c r="J25" s="9"/>
    </row>
    <row r="26" spans="1:10" hidden="1" x14ac:dyDescent="0.3">
      <c r="A26" s="2" t="s">
        <v>195</v>
      </c>
      <c r="B26" s="2" t="s">
        <v>12</v>
      </c>
      <c r="C26" s="10" t="s">
        <v>421</v>
      </c>
      <c r="D26" s="41" t="s">
        <v>437</v>
      </c>
      <c r="E26" s="42"/>
      <c r="F26" s="41" t="s">
        <v>424</v>
      </c>
      <c r="G26" s="43" t="s">
        <v>195</v>
      </c>
      <c r="H26" s="44">
        <v>11.912000000000001</v>
      </c>
      <c r="I26" s="45">
        <v>9.3473344559760335E-3</v>
      </c>
      <c r="J26" s="6"/>
    </row>
    <row r="27" spans="1:10" hidden="1" x14ac:dyDescent="0.3">
      <c r="A27" s="2" t="s">
        <v>201</v>
      </c>
      <c r="B27" s="2" t="s">
        <v>18</v>
      </c>
      <c r="C27" s="10" t="s">
        <v>421</v>
      </c>
      <c r="D27" s="41" t="s">
        <v>437</v>
      </c>
      <c r="E27" s="42"/>
      <c r="F27" s="41" t="s">
        <v>439</v>
      </c>
      <c r="G27" s="43" t="s">
        <v>201</v>
      </c>
      <c r="H27" s="44">
        <v>35.549000000000007</v>
      </c>
      <c r="I27" s="45">
        <v>2.7895264655430834E-2</v>
      </c>
      <c r="J27" s="6"/>
    </row>
    <row r="28" spans="1:10" hidden="1" x14ac:dyDescent="0.3">
      <c r="A28" s="2" t="s">
        <v>221</v>
      </c>
      <c r="B28" s="2" t="s">
        <v>39</v>
      </c>
      <c r="C28" s="10" t="s">
        <v>418</v>
      </c>
      <c r="D28" s="41" t="s">
        <v>437</v>
      </c>
      <c r="E28" s="42"/>
      <c r="F28" s="41" t="s">
        <v>424</v>
      </c>
      <c r="G28" s="43" t="s">
        <v>221</v>
      </c>
      <c r="H28" s="44">
        <v>18.172000000000001</v>
      </c>
      <c r="I28" s="45">
        <v>1.4259550179146784E-2</v>
      </c>
      <c r="J28" s="9"/>
    </row>
    <row r="29" spans="1:10" hidden="1" x14ac:dyDescent="0.3">
      <c r="A29" s="2" t="s">
        <v>212</v>
      </c>
      <c r="B29" s="2" t="s">
        <v>29</v>
      </c>
      <c r="C29" s="10" t="s">
        <v>418</v>
      </c>
      <c r="D29" s="41" t="s">
        <v>437</v>
      </c>
      <c r="E29" s="42"/>
      <c r="F29" s="41" t="s">
        <v>424</v>
      </c>
      <c r="G29" s="43" t="s">
        <v>212</v>
      </c>
      <c r="H29" s="44">
        <v>22.268000000000001</v>
      </c>
      <c r="I29" s="45">
        <v>1.7473677272135186E-2</v>
      </c>
      <c r="J29" s="6"/>
    </row>
    <row r="30" spans="1:10" hidden="1" x14ac:dyDescent="0.3">
      <c r="A30" s="2" t="s">
        <v>218</v>
      </c>
      <c r="B30" s="2" t="s">
        <v>36</v>
      </c>
      <c r="C30" s="10" t="s">
        <v>418</v>
      </c>
      <c r="D30" s="41" t="s">
        <v>437</v>
      </c>
      <c r="E30" s="42"/>
      <c r="F30" s="41" t="s">
        <v>424</v>
      </c>
      <c r="G30" s="43" t="s">
        <v>218</v>
      </c>
      <c r="H30" s="44">
        <v>25.808</v>
      </c>
      <c r="I30" s="45">
        <v>2.0251511722618323E-2</v>
      </c>
      <c r="J30" s="6"/>
    </row>
    <row r="31" spans="1:10" hidden="1" x14ac:dyDescent="0.3">
      <c r="A31" s="2" t="s">
        <v>180</v>
      </c>
      <c r="B31" s="2" t="s">
        <v>35</v>
      </c>
      <c r="C31" s="10" t="s">
        <v>418</v>
      </c>
      <c r="D31" s="41" t="s">
        <v>437</v>
      </c>
      <c r="E31" s="42" t="s">
        <v>522</v>
      </c>
      <c r="F31" s="41" t="s">
        <v>424</v>
      </c>
      <c r="G31" s="43" t="s">
        <v>180</v>
      </c>
      <c r="H31" s="44">
        <v>4.7180000000000009</v>
      </c>
      <c r="I31" s="45">
        <v>3.7022098693162303E-3</v>
      </c>
      <c r="J31" s="9"/>
    </row>
    <row r="32" spans="1:10" hidden="1" x14ac:dyDescent="0.3">
      <c r="A32" s="2" t="s">
        <v>247</v>
      </c>
      <c r="B32" s="2" t="s">
        <v>61</v>
      </c>
      <c r="C32" s="10" t="s">
        <v>418</v>
      </c>
      <c r="D32" s="41" t="s">
        <v>437</v>
      </c>
      <c r="E32" s="42"/>
      <c r="F32" s="41" t="s">
        <v>424</v>
      </c>
      <c r="G32" s="43" t="s">
        <v>247</v>
      </c>
      <c r="H32" s="44">
        <v>30.803999999999998</v>
      </c>
      <c r="I32" s="45">
        <v>2.4171867913187182E-2</v>
      </c>
      <c r="J32" s="6"/>
    </row>
    <row r="33" spans="1:12" hidden="1" x14ac:dyDescent="0.3">
      <c r="A33" s="2" t="s">
        <v>251</v>
      </c>
      <c r="B33" s="2" t="s">
        <v>65</v>
      </c>
      <c r="C33" s="10" t="s">
        <v>418</v>
      </c>
      <c r="D33" s="41" t="s">
        <v>437</v>
      </c>
      <c r="E33" s="42"/>
      <c r="F33" s="41" t="s">
        <v>424</v>
      </c>
      <c r="G33" s="43" t="s">
        <v>251</v>
      </c>
      <c r="H33" s="44">
        <v>1.8740000000000001</v>
      </c>
      <c r="I33" s="45">
        <v>1.4705259209619784E-3</v>
      </c>
      <c r="J33" s="9"/>
    </row>
    <row r="34" spans="1:12" hidden="1" x14ac:dyDescent="0.3">
      <c r="A34" s="2" t="s">
        <v>269</v>
      </c>
      <c r="B34" s="2" t="s">
        <v>83</v>
      </c>
      <c r="C34" s="10" t="s">
        <v>418</v>
      </c>
      <c r="D34" s="41" t="s">
        <v>437</v>
      </c>
      <c r="E34" s="42"/>
      <c r="F34" s="41" t="s">
        <v>424</v>
      </c>
      <c r="G34" s="43" t="s">
        <v>269</v>
      </c>
      <c r="H34" s="44">
        <v>14.157999999999998</v>
      </c>
      <c r="I34" s="45">
        <v>1.1109768403937934E-2</v>
      </c>
      <c r="J34" s="9"/>
    </row>
    <row r="35" spans="1:12" hidden="1" x14ac:dyDescent="0.3">
      <c r="A35" s="2" t="s">
        <v>272</v>
      </c>
      <c r="B35" s="2" t="s">
        <v>86</v>
      </c>
      <c r="C35" s="10" t="s">
        <v>417</v>
      </c>
      <c r="D35" s="41" t="s">
        <v>437</v>
      </c>
      <c r="E35" s="42"/>
      <c r="F35" s="41" t="s">
        <v>424</v>
      </c>
      <c r="G35" s="43" t="s">
        <v>272</v>
      </c>
      <c r="H35" s="44">
        <v>1.6549999999999994</v>
      </c>
      <c r="I35" s="45">
        <v>1.2986768405507329E-3</v>
      </c>
      <c r="J35" s="9"/>
    </row>
    <row r="36" spans="1:12" hidden="1" x14ac:dyDescent="0.3">
      <c r="A36" s="2" t="s">
        <v>211</v>
      </c>
      <c r="B36" s="2" t="s">
        <v>28</v>
      </c>
      <c r="C36" s="10" t="s">
        <v>420</v>
      </c>
      <c r="D36" s="41" t="s">
        <v>437</v>
      </c>
      <c r="E36" s="42"/>
      <c r="F36" s="41" t="s">
        <v>424</v>
      </c>
      <c r="G36" s="43" t="s">
        <v>211</v>
      </c>
      <c r="H36" s="44">
        <v>18.745000000000001</v>
      </c>
      <c r="I36" s="45">
        <v>1.4709182704606343E-2</v>
      </c>
      <c r="J36" s="9"/>
      <c r="L36" s="8"/>
    </row>
    <row r="37" spans="1:12" hidden="1" x14ac:dyDescent="0.3">
      <c r="A37" s="2" t="s">
        <v>273</v>
      </c>
      <c r="B37" s="2" t="s">
        <v>429</v>
      </c>
      <c r="C37" s="10" t="s">
        <v>420</v>
      </c>
      <c r="D37" s="41" t="s">
        <v>437</v>
      </c>
      <c r="E37" s="42"/>
      <c r="F37" s="41" t="s">
        <v>424</v>
      </c>
      <c r="G37" s="43" t="s">
        <v>273</v>
      </c>
      <c r="H37" s="44">
        <v>12.601999999999999</v>
      </c>
      <c r="I37" s="45">
        <v>9.8887767641210513E-3</v>
      </c>
      <c r="J37" s="6"/>
    </row>
    <row r="38" spans="1:12" hidden="1" x14ac:dyDescent="0.3">
      <c r="A38" s="2" t="s">
        <v>343</v>
      </c>
      <c r="B38" s="2" t="s">
        <v>151</v>
      </c>
      <c r="C38" s="10" t="s">
        <v>421</v>
      </c>
      <c r="D38" s="41" t="s">
        <v>437</v>
      </c>
      <c r="E38" s="42"/>
      <c r="F38" s="41" t="s">
        <v>439</v>
      </c>
      <c r="G38" s="43" t="s">
        <v>343</v>
      </c>
      <c r="H38" s="44">
        <v>18.023</v>
      </c>
      <c r="I38" s="45">
        <v>1.4142630028547352E-2</v>
      </c>
      <c r="J38" s="6"/>
    </row>
    <row r="39" spans="1:12" hidden="1" x14ac:dyDescent="0.3">
      <c r="A39" s="2" t="s">
        <v>297</v>
      </c>
      <c r="B39" s="2" t="s">
        <v>109</v>
      </c>
      <c r="C39" s="10" t="s">
        <v>421</v>
      </c>
      <c r="D39" s="41" t="s">
        <v>437</v>
      </c>
      <c r="E39" s="42"/>
      <c r="F39" s="41" t="s">
        <v>424</v>
      </c>
      <c r="G39" s="43" t="s">
        <v>297</v>
      </c>
      <c r="H39" s="44">
        <v>12.770999999999999</v>
      </c>
      <c r="I39" s="45">
        <v>1.0021390894666716E-2</v>
      </c>
      <c r="J39" s="9"/>
    </row>
    <row r="40" spans="1:12" hidden="1" x14ac:dyDescent="0.3">
      <c r="A40" s="2" t="s">
        <v>288</v>
      </c>
      <c r="B40" s="2" t="s">
        <v>100</v>
      </c>
      <c r="C40" s="10" t="s">
        <v>418</v>
      </c>
      <c r="D40" s="41" t="s">
        <v>437</v>
      </c>
      <c r="E40" s="42"/>
      <c r="F40" s="41" t="s">
        <v>424</v>
      </c>
      <c r="G40" s="43" t="s">
        <v>288</v>
      </c>
      <c r="H40" s="44">
        <v>17.271999999999998</v>
      </c>
      <c r="I40" s="45">
        <v>1.3553321081566323E-2</v>
      </c>
      <c r="J40" s="9"/>
    </row>
    <row r="41" spans="1:12" hidden="1" x14ac:dyDescent="0.3">
      <c r="A41" s="2" t="s">
        <v>304</v>
      </c>
      <c r="B41" s="2" t="s">
        <v>116</v>
      </c>
      <c r="C41" s="10" t="s">
        <v>418</v>
      </c>
      <c r="D41" s="41" t="s">
        <v>437</v>
      </c>
      <c r="E41" s="42"/>
      <c r="F41" s="41" t="s">
        <v>424</v>
      </c>
      <c r="G41" s="43" t="s">
        <v>304</v>
      </c>
      <c r="H41" s="44">
        <v>7.774</v>
      </c>
      <c r="I41" s="45">
        <v>6.1002500051005448E-3</v>
      </c>
      <c r="J41" s="6"/>
    </row>
    <row r="42" spans="1:12" hidden="1" x14ac:dyDescent="0.3">
      <c r="A42" s="2" t="s">
        <v>303</v>
      </c>
      <c r="B42" s="2" t="s">
        <v>115</v>
      </c>
      <c r="C42" s="10" t="s">
        <v>419</v>
      </c>
      <c r="D42" s="41" t="s">
        <v>437</v>
      </c>
      <c r="E42" s="42"/>
      <c r="F42" s="41" t="s">
        <v>439</v>
      </c>
      <c r="G42" s="43" t="s">
        <v>303</v>
      </c>
      <c r="H42" s="44">
        <v>30.213000000000022</v>
      </c>
      <c r="I42" s="45">
        <v>2.3708110805776034E-2</v>
      </c>
      <c r="J42" s="6"/>
    </row>
    <row r="43" spans="1:12" hidden="1" x14ac:dyDescent="0.3">
      <c r="A43" s="2" t="s">
        <v>300</v>
      </c>
      <c r="B43" s="2" t="s">
        <v>112</v>
      </c>
      <c r="C43" s="10" t="s">
        <v>421</v>
      </c>
      <c r="D43" s="41" t="s">
        <v>437</v>
      </c>
      <c r="E43" s="42"/>
      <c r="F43" s="41" t="s">
        <v>424</v>
      </c>
      <c r="G43" s="43" t="s">
        <v>300</v>
      </c>
      <c r="H43" s="44">
        <v>21.361000000000004</v>
      </c>
      <c r="I43" s="45">
        <v>1.6761955281573548E-2</v>
      </c>
      <c r="J43" s="6"/>
    </row>
    <row r="44" spans="1:12" x14ac:dyDescent="0.3">
      <c r="A44" s="2" t="s">
        <v>309</v>
      </c>
      <c r="B44" s="2" t="s">
        <v>121</v>
      </c>
      <c r="C44" s="10" t="s">
        <v>416</v>
      </c>
      <c r="D44" s="41" t="s">
        <v>437</v>
      </c>
      <c r="E44" s="42"/>
      <c r="F44" s="41" t="s">
        <v>424</v>
      </c>
      <c r="G44" s="43" t="s">
        <v>309</v>
      </c>
      <c r="H44" s="44">
        <v>19.847999999999999</v>
      </c>
      <c r="I44" s="45">
        <v>1.5574705698641059E-2</v>
      </c>
      <c r="J44" s="6"/>
    </row>
    <row r="45" spans="1:12" hidden="1" x14ac:dyDescent="0.3">
      <c r="A45" s="2" t="s">
        <v>312</v>
      </c>
      <c r="B45" s="2" t="s">
        <v>312</v>
      </c>
      <c r="C45" s="10" t="s">
        <v>420</v>
      </c>
      <c r="D45" s="41" t="s">
        <v>437</v>
      </c>
      <c r="E45" s="42" t="s">
        <v>522</v>
      </c>
      <c r="F45" s="41" t="s">
        <v>424</v>
      </c>
      <c r="G45" s="43" t="s">
        <v>312</v>
      </c>
      <c r="H45" s="44">
        <v>19.922999999999998</v>
      </c>
      <c r="I45" s="45">
        <v>1.5633558123439431E-2</v>
      </c>
      <c r="J45" s="6"/>
    </row>
    <row r="46" spans="1:12" hidden="1" x14ac:dyDescent="0.3">
      <c r="A46" s="2" t="s">
        <v>331</v>
      </c>
      <c r="B46" s="2" t="s">
        <v>139</v>
      </c>
      <c r="C46" s="10" t="s">
        <v>418</v>
      </c>
      <c r="D46" s="41" t="s">
        <v>437</v>
      </c>
      <c r="E46" s="42"/>
      <c r="F46" s="41" t="s">
        <v>424</v>
      </c>
      <c r="G46" s="43" t="s">
        <v>331</v>
      </c>
      <c r="H46" s="44">
        <v>20.125</v>
      </c>
      <c r="I46" s="45">
        <v>1.5792067320896379E-2</v>
      </c>
      <c r="J46" s="9"/>
    </row>
    <row r="47" spans="1:12" hidden="1" x14ac:dyDescent="0.3">
      <c r="A47" s="2" t="s">
        <v>329</v>
      </c>
      <c r="B47" s="2" t="s">
        <v>329</v>
      </c>
      <c r="C47" s="10" t="s">
        <v>418</v>
      </c>
      <c r="D47" s="41" t="s">
        <v>437</v>
      </c>
      <c r="E47" s="42" t="s">
        <v>522</v>
      </c>
      <c r="F47" s="41" t="s">
        <v>424</v>
      </c>
      <c r="G47" s="43" t="s">
        <v>329</v>
      </c>
      <c r="H47" s="44">
        <v>14.004000000000001</v>
      </c>
      <c r="I47" s="45">
        <v>1.0988924758351946E-2</v>
      </c>
      <c r="J47" s="6"/>
    </row>
    <row r="48" spans="1:12" hidden="1" x14ac:dyDescent="0.3">
      <c r="A48" s="2" t="s">
        <v>238</v>
      </c>
      <c r="B48" s="2" t="s">
        <v>52</v>
      </c>
      <c r="C48" s="10" t="s">
        <v>418</v>
      </c>
      <c r="D48" s="41" t="s">
        <v>437</v>
      </c>
      <c r="E48" s="42"/>
      <c r="F48" s="41" t="s">
        <v>439</v>
      </c>
      <c r="G48" s="43" t="s">
        <v>238</v>
      </c>
      <c r="H48" s="44">
        <v>26.840000000000003</v>
      </c>
      <c r="I48" s="45">
        <v>2.1061321087843921E-2</v>
      </c>
      <c r="J48" s="6"/>
    </row>
    <row r="49" spans="1:10" hidden="1" x14ac:dyDescent="0.3">
      <c r="A49" s="2" t="s">
        <v>348</v>
      </c>
      <c r="B49" s="2" t="s">
        <v>155</v>
      </c>
      <c r="C49" s="10" t="s">
        <v>417</v>
      </c>
      <c r="D49" s="41" t="s">
        <v>437</v>
      </c>
      <c r="E49" s="42"/>
      <c r="F49" s="41" t="s">
        <v>424</v>
      </c>
      <c r="G49" s="43" t="s">
        <v>348</v>
      </c>
      <c r="H49" s="44">
        <v>21.924999999999997</v>
      </c>
      <c r="I49" s="45">
        <v>1.7204525516057296E-2</v>
      </c>
      <c r="J49" s="6"/>
    </row>
    <row r="50" spans="1:10" hidden="1" x14ac:dyDescent="0.3">
      <c r="A50" s="2" t="s">
        <v>350</v>
      </c>
      <c r="B50" s="2" t="s">
        <v>157</v>
      </c>
      <c r="C50" s="10" t="s">
        <v>421</v>
      </c>
      <c r="D50" s="41" t="s">
        <v>437</v>
      </c>
      <c r="E50" s="42" t="s">
        <v>522</v>
      </c>
      <c r="F50" s="41" t="s">
        <v>424</v>
      </c>
      <c r="G50" s="43" t="s">
        <v>350</v>
      </c>
      <c r="H50" s="44">
        <v>5.6569999999999965</v>
      </c>
      <c r="I50" s="45">
        <v>4.439042227791839E-3</v>
      </c>
      <c r="J50" s="9"/>
    </row>
    <row r="51" spans="1:10" hidden="1" x14ac:dyDescent="0.3">
      <c r="A51" s="2" t="s">
        <v>362</v>
      </c>
      <c r="B51" s="2" t="s">
        <v>426</v>
      </c>
      <c r="C51" s="10" t="s">
        <v>418</v>
      </c>
      <c r="D51" s="41" t="s">
        <v>437</v>
      </c>
      <c r="E51" s="42"/>
      <c r="F51" s="41" t="s">
        <v>424</v>
      </c>
      <c r="G51" s="43" t="s">
        <v>362</v>
      </c>
      <c r="H51" s="44">
        <v>19.186999999999998</v>
      </c>
      <c r="I51" s="45">
        <v>1.5056019661418077E-2</v>
      </c>
      <c r="J51" s="6"/>
    </row>
    <row r="52" spans="1:10" hidden="1" x14ac:dyDescent="0.3">
      <c r="A52" s="2" t="s">
        <v>368</v>
      </c>
      <c r="B52" s="2" t="s">
        <v>172</v>
      </c>
      <c r="C52" s="10" t="s">
        <v>420</v>
      </c>
      <c r="D52" s="41" t="s">
        <v>437</v>
      </c>
      <c r="E52" s="42"/>
      <c r="F52" s="41" t="s">
        <v>439</v>
      </c>
      <c r="G52" s="43" t="s">
        <v>368</v>
      </c>
      <c r="H52" s="44">
        <v>5.152000000000001</v>
      </c>
      <c r="I52" s="45">
        <v>4.042769234149474E-3</v>
      </c>
      <c r="J52" s="6"/>
    </row>
    <row r="53" spans="1:10" hidden="1" x14ac:dyDescent="0.3">
      <c r="A53" s="2" t="s">
        <v>366</v>
      </c>
      <c r="B53" s="2" t="s">
        <v>170</v>
      </c>
      <c r="C53" s="10" t="s">
        <v>420</v>
      </c>
      <c r="D53" s="41" t="s">
        <v>437</v>
      </c>
      <c r="E53" s="42" t="s">
        <v>522</v>
      </c>
      <c r="F53" s="41" t="s">
        <v>439</v>
      </c>
      <c r="G53" s="43" t="s">
        <v>366</v>
      </c>
      <c r="H53" s="44">
        <v>32.266000000000005</v>
      </c>
      <c r="I53" s="45">
        <v>2.5319097847256777E-2</v>
      </c>
      <c r="J53" s="9"/>
    </row>
    <row r="54" spans="1:10" hidden="1" x14ac:dyDescent="0.3">
      <c r="A54" s="2" t="s">
        <v>370</v>
      </c>
      <c r="B54" s="2" t="s">
        <v>174</v>
      </c>
      <c r="C54" s="10" t="s">
        <v>418</v>
      </c>
      <c r="D54" s="41" t="s">
        <v>437</v>
      </c>
      <c r="E54" s="42"/>
      <c r="F54" s="41" t="s">
        <v>424</v>
      </c>
      <c r="G54" s="43" t="s">
        <v>370</v>
      </c>
      <c r="H54" s="44">
        <v>28.347999999999999</v>
      </c>
      <c r="I54" s="45">
        <v>2.224464717578984E-2</v>
      </c>
      <c r="J54" s="6"/>
    </row>
    <row r="55" spans="1:10" hidden="1" x14ac:dyDescent="0.3">
      <c r="A55" s="2" t="s">
        <v>371</v>
      </c>
      <c r="B55" s="2" t="s">
        <v>175</v>
      </c>
      <c r="C55" s="10" t="s">
        <v>418</v>
      </c>
      <c r="D55" s="41" t="s">
        <v>437</v>
      </c>
      <c r="E55" s="42"/>
      <c r="F55" s="41" t="s">
        <v>424</v>
      </c>
      <c r="G55" s="43" t="s">
        <v>371</v>
      </c>
      <c r="H55" s="44">
        <v>21.7</v>
      </c>
      <c r="I55" s="45">
        <v>1.7027968241662184E-2</v>
      </c>
      <c r="J55" s="9"/>
    </row>
    <row r="56" spans="1:10" hidden="1" x14ac:dyDescent="0.3">
      <c r="A56" s="2" t="s">
        <v>199</v>
      </c>
      <c r="B56" s="2" t="s">
        <v>16</v>
      </c>
      <c r="C56" s="10" t="s">
        <v>419</v>
      </c>
      <c r="D56" s="30" t="s">
        <v>435</v>
      </c>
      <c r="E56" s="40" t="s">
        <v>522</v>
      </c>
      <c r="F56" s="30" t="s">
        <v>439</v>
      </c>
      <c r="G56" s="2" t="s">
        <v>199</v>
      </c>
      <c r="H56" s="18">
        <v>0.17399999999999999</v>
      </c>
      <c r="I56" s="17">
        <v>1.365376255322221E-4</v>
      </c>
      <c r="J56" s="9"/>
    </row>
    <row r="57" spans="1:10" hidden="1" x14ac:dyDescent="0.3">
      <c r="A57" s="2" t="s">
        <v>185</v>
      </c>
      <c r="B57" s="2" t="s">
        <v>2</v>
      </c>
      <c r="C57" s="10" t="s">
        <v>418</v>
      </c>
      <c r="D57" s="30" t="s">
        <v>435</v>
      </c>
      <c r="E57" s="40"/>
      <c r="F57" s="11" t="s">
        <v>438</v>
      </c>
      <c r="G57" s="2" t="s">
        <v>185</v>
      </c>
      <c r="H57" s="18">
        <v>17.270999999999987</v>
      </c>
      <c r="I57" s="17">
        <v>1.3552536382569001E-2</v>
      </c>
      <c r="J57" s="6"/>
    </row>
    <row r="58" spans="1:10" hidden="1" x14ac:dyDescent="0.3">
      <c r="A58" s="2" t="s">
        <v>259</v>
      </c>
      <c r="B58" s="2" t="s">
        <v>73</v>
      </c>
      <c r="C58" s="10" t="s">
        <v>420</v>
      </c>
      <c r="D58" s="30" t="s">
        <v>435</v>
      </c>
      <c r="E58" s="40"/>
      <c r="F58" s="11" t="s">
        <v>438</v>
      </c>
      <c r="G58" s="2" t="s">
        <v>259</v>
      </c>
      <c r="H58" s="18">
        <v>3.5960000000000036</v>
      </c>
      <c r="I58" s="17">
        <v>2.8217775943325933E-3</v>
      </c>
      <c r="J58" s="9"/>
    </row>
    <row r="59" spans="1:10" hidden="1" x14ac:dyDescent="0.3">
      <c r="A59" s="2" t="s">
        <v>268</v>
      </c>
      <c r="B59" s="2" t="s">
        <v>82</v>
      </c>
      <c r="C59" s="10" t="s">
        <v>417</v>
      </c>
      <c r="D59" s="30" t="s">
        <v>435</v>
      </c>
      <c r="E59" s="40"/>
      <c r="F59" s="11" t="s">
        <v>438</v>
      </c>
      <c r="G59" s="2" t="s">
        <v>268</v>
      </c>
      <c r="H59" s="18">
        <v>26.423000000000002</v>
      </c>
      <c r="I59" s="17">
        <v>2.0734101605964974E-2</v>
      </c>
      <c r="J59" s="6"/>
    </row>
    <row r="60" spans="1:10" hidden="1" x14ac:dyDescent="0.3">
      <c r="A60" s="2" t="s">
        <v>320</v>
      </c>
      <c r="B60" s="2" t="s">
        <v>430</v>
      </c>
      <c r="C60" s="10" t="s">
        <v>417</v>
      </c>
      <c r="D60" s="30" t="s">
        <v>435</v>
      </c>
      <c r="E60" s="40"/>
      <c r="F60" s="11" t="s">
        <v>438</v>
      </c>
      <c r="G60" s="2" t="s">
        <v>320</v>
      </c>
      <c r="H60" s="18">
        <v>3.7420000000000044</v>
      </c>
      <c r="I60" s="17">
        <v>2.9363436479400906E-3</v>
      </c>
      <c r="J60" s="6"/>
    </row>
    <row r="61" spans="1:10" hidden="1" x14ac:dyDescent="0.3">
      <c r="A61" s="2" t="s">
        <v>352</v>
      </c>
      <c r="B61" s="2" t="s">
        <v>159</v>
      </c>
      <c r="C61" s="10" t="s">
        <v>420</v>
      </c>
      <c r="D61" s="30" t="s">
        <v>435</v>
      </c>
      <c r="E61" s="40" t="s">
        <v>522</v>
      </c>
      <c r="F61" s="11" t="s">
        <v>439</v>
      </c>
      <c r="G61" s="2" t="s">
        <v>352</v>
      </c>
      <c r="H61" s="18">
        <v>26.143000000000015</v>
      </c>
      <c r="I61" s="17">
        <v>2.051438588671773E-2</v>
      </c>
      <c r="J61" s="9"/>
    </row>
    <row r="62" spans="1:10" hidden="1" x14ac:dyDescent="0.3">
      <c r="A62" s="2" t="s">
        <v>357</v>
      </c>
      <c r="B62" s="2" t="s">
        <v>164</v>
      </c>
      <c r="C62" s="10" t="s">
        <v>420</v>
      </c>
      <c r="D62" s="30" t="s">
        <v>435</v>
      </c>
      <c r="E62" s="40" t="s">
        <v>522</v>
      </c>
      <c r="F62" s="11" t="s">
        <v>439</v>
      </c>
      <c r="G62" s="2" t="s">
        <v>357</v>
      </c>
      <c r="H62" s="18">
        <v>52.47399999999999</v>
      </c>
      <c r="I62" s="17">
        <v>4.117629518493001E-2</v>
      </c>
      <c r="J62" s="6"/>
    </row>
    <row r="63" spans="1:10" hidden="1" x14ac:dyDescent="0.3">
      <c r="A63" s="2" t="s">
        <v>327</v>
      </c>
      <c r="B63" s="2" t="s">
        <v>135</v>
      </c>
      <c r="C63" s="10" t="s">
        <v>420</v>
      </c>
      <c r="D63" s="30" t="s">
        <v>435</v>
      </c>
      <c r="E63" s="40" t="s">
        <v>522</v>
      </c>
      <c r="F63" s="11" t="s">
        <v>439</v>
      </c>
      <c r="G63" s="2" t="s">
        <v>327</v>
      </c>
      <c r="H63" s="18">
        <v>18.445</v>
      </c>
      <c r="I63" s="17">
        <v>1.4473773005412856E-2</v>
      </c>
      <c r="J63" s="9"/>
    </row>
    <row r="64" spans="1:10" hidden="1" x14ac:dyDescent="0.3">
      <c r="A64" s="2"/>
      <c r="B64" s="2"/>
      <c r="C64" s="10" t="e">
        <v>#N/A</v>
      </c>
      <c r="D64" s="30"/>
      <c r="E64" s="30"/>
      <c r="F64" s="30"/>
      <c r="G64" s="2"/>
      <c r="H64" s="18"/>
      <c r="I64" s="17"/>
      <c r="J64" s="9"/>
    </row>
    <row r="65" spans="1:9" s="4" customFormat="1" hidden="1" x14ac:dyDescent="0.3">
      <c r="A65" s="3" t="s">
        <v>197</v>
      </c>
      <c r="B65" s="3" t="s">
        <v>14</v>
      </c>
      <c r="C65" s="10" t="s">
        <v>417</v>
      </c>
      <c r="D65" s="30" t="s">
        <v>435</v>
      </c>
      <c r="E65" s="30"/>
      <c r="F65" s="11" t="s">
        <v>438</v>
      </c>
      <c r="G65" s="3" t="s">
        <v>197</v>
      </c>
      <c r="H65" s="18">
        <v>74</v>
      </c>
      <c r="I65" s="17">
        <v>5.8067725801059983E-2</v>
      </c>
    </row>
    <row r="66" spans="1:9" s="4" customFormat="1" hidden="1" x14ac:dyDescent="0.3">
      <c r="A66" s="3" t="s">
        <v>224</v>
      </c>
      <c r="B66" s="3" t="s">
        <v>42</v>
      </c>
      <c r="C66" s="10" t="s">
        <v>417</v>
      </c>
      <c r="D66" s="14" t="s">
        <v>434</v>
      </c>
      <c r="E66" s="14"/>
      <c r="F66" s="11" t="s">
        <v>438</v>
      </c>
      <c r="G66" s="3" t="s">
        <v>224</v>
      </c>
      <c r="H66" s="18">
        <v>300.13</v>
      </c>
      <c r="I66" s="17">
        <v>0.23551171006313693</v>
      </c>
    </row>
    <row r="67" spans="1:9" x14ac:dyDescent="0.3">
      <c r="C67" s="10"/>
      <c r="D67" s="1"/>
      <c r="E67" s="1"/>
      <c r="F67" s="1"/>
    </row>
    <row r="68" spans="1:9" x14ac:dyDescent="0.3">
      <c r="C68" s="10"/>
      <c r="D68" s="1"/>
      <c r="E68" s="1"/>
      <c r="F68" s="1"/>
    </row>
    <row r="69" spans="1:9" x14ac:dyDescent="0.3">
      <c r="C69" s="10"/>
      <c r="D69" s="1"/>
      <c r="E69" s="1"/>
      <c r="F69" s="1"/>
    </row>
    <row r="70" spans="1:9" x14ac:dyDescent="0.3">
      <c r="C70" s="10"/>
      <c r="D70" s="1"/>
      <c r="E70" s="1"/>
      <c r="F70" s="1"/>
    </row>
    <row r="71" spans="1:9" x14ac:dyDescent="0.3">
      <c r="C71" s="10"/>
    </row>
    <row r="72" spans="1:9" x14ac:dyDescent="0.3">
      <c r="C72" s="10"/>
      <c r="D72" s="5"/>
      <c r="E72" s="5"/>
      <c r="F72" s="5"/>
    </row>
    <row r="73" spans="1:9" x14ac:dyDescent="0.3">
      <c r="C73" s="10"/>
      <c r="D73" s="1"/>
      <c r="E73" s="1"/>
      <c r="F73" s="1"/>
    </row>
    <row r="74" spans="1:9" x14ac:dyDescent="0.3">
      <c r="C74" s="10"/>
      <c r="D74" s="7"/>
      <c r="E74" s="7"/>
      <c r="F74" s="7"/>
    </row>
    <row r="75" spans="1:9" x14ac:dyDescent="0.3">
      <c r="C75" s="10"/>
      <c r="D75" s="1"/>
      <c r="E75" s="1"/>
      <c r="F75" s="1"/>
    </row>
    <row r="76" spans="1:9" x14ac:dyDescent="0.3">
      <c r="C76" s="10"/>
      <c r="D76" s="1"/>
      <c r="E76" s="1"/>
      <c r="F76" s="1"/>
    </row>
    <row r="77" spans="1:9" x14ac:dyDescent="0.3">
      <c r="C77" s="10"/>
      <c r="D77" s="1"/>
      <c r="E77" s="1"/>
      <c r="F77" s="1"/>
    </row>
    <row r="78" spans="1:9" x14ac:dyDescent="0.3">
      <c r="C78" s="10"/>
    </row>
    <row r="79" spans="1:9" x14ac:dyDescent="0.3">
      <c r="C79" s="10"/>
    </row>
    <row r="80" spans="1:9" x14ac:dyDescent="0.3">
      <c r="C80" s="10"/>
    </row>
    <row r="81" spans="3:3" x14ac:dyDescent="0.3">
      <c r="C81" s="10"/>
    </row>
    <row r="82" spans="3:3" x14ac:dyDescent="0.3">
      <c r="C82" s="10"/>
    </row>
    <row r="83" spans="3:3" x14ac:dyDescent="0.3">
      <c r="C83" s="10"/>
    </row>
    <row r="84" spans="3:3" x14ac:dyDescent="0.3">
      <c r="C84" s="10"/>
    </row>
    <row r="85" spans="3:3" x14ac:dyDescent="0.3">
      <c r="C85" s="10"/>
    </row>
    <row r="86" spans="3:3" x14ac:dyDescent="0.3">
      <c r="C86" s="10"/>
    </row>
    <row r="87" spans="3:3" x14ac:dyDescent="0.3">
      <c r="C87" s="10"/>
    </row>
    <row r="88" spans="3:3" x14ac:dyDescent="0.3">
      <c r="C88" s="10"/>
    </row>
    <row r="89" spans="3:3" x14ac:dyDescent="0.3">
      <c r="C89" s="10"/>
    </row>
    <row r="90" spans="3:3" x14ac:dyDescent="0.3">
      <c r="C90" s="10"/>
    </row>
    <row r="91" spans="3:3" x14ac:dyDescent="0.3">
      <c r="C91" s="10"/>
    </row>
    <row r="92" spans="3:3" x14ac:dyDescent="0.3">
      <c r="C92" s="10"/>
    </row>
    <row r="93" spans="3:3" x14ac:dyDescent="0.3">
      <c r="C93" s="10"/>
    </row>
    <row r="94" spans="3:3" x14ac:dyDescent="0.3">
      <c r="C94" s="10"/>
    </row>
    <row r="95" spans="3:3" x14ac:dyDescent="0.3">
      <c r="C95" s="10"/>
    </row>
    <row r="96" spans="3:3" x14ac:dyDescent="0.3">
      <c r="C96" s="10"/>
    </row>
    <row r="97" spans="3:3" x14ac:dyDescent="0.3">
      <c r="C97" s="10"/>
    </row>
    <row r="98" spans="3:3" x14ac:dyDescent="0.3">
      <c r="C98" s="10"/>
    </row>
    <row r="99" spans="3:3" x14ac:dyDescent="0.3">
      <c r="C99" s="10"/>
    </row>
    <row r="100" spans="3:3" x14ac:dyDescent="0.3">
      <c r="C100" s="10"/>
    </row>
    <row r="101" spans="3:3" x14ac:dyDescent="0.3">
      <c r="C101" s="10"/>
    </row>
    <row r="102" spans="3:3" x14ac:dyDescent="0.3">
      <c r="C102" s="10"/>
    </row>
    <row r="103" spans="3:3" x14ac:dyDescent="0.3">
      <c r="C103" s="10"/>
    </row>
    <row r="104" spans="3:3" x14ac:dyDescent="0.3">
      <c r="C104" s="10"/>
    </row>
    <row r="105" spans="3:3" x14ac:dyDescent="0.3">
      <c r="C105" s="10"/>
    </row>
    <row r="106" spans="3:3" x14ac:dyDescent="0.3">
      <c r="C106" s="10"/>
    </row>
    <row r="107" spans="3:3" x14ac:dyDescent="0.3">
      <c r="C107" s="10"/>
    </row>
    <row r="108" spans="3:3" x14ac:dyDescent="0.3">
      <c r="C108" s="10"/>
    </row>
    <row r="109" spans="3:3" x14ac:dyDescent="0.3">
      <c r="C109" s="10"/>
    </row>
    <row r="110" spans="3:3" x14ac:dyDescent="0.3">
      <c r="C110" s="10"/>
    </row>
    <row r="111" spans="3:3" x14ac:dyDescent="0.3">
      <c r="C111" s="10"/>
    </row>
    <row r="112" spans="3:3" x14ac:dyDescent="0.3">
      <c r="C112" s="10"/>
    </row>
    <row r="113" spans="3:3" x14ac:dyDescent="0.3">
      <c r="C113" s="10"/>
    </row>
    <row r="114" spans="3:3" x14ac:dyDescent="0.3">
      <c r="C114" s="10"/>
    </row>
    <row r="115" spans="3:3" x14ac:dyDescent="0.3">
      <c r="C115" s="10"/>
    </row>
    <row r="116" spans="3:3" x14ac:dyDescent="0.3">
      <c r="C116" s="10"/>
    </row>
    <row r="117" spans="3:3" x14ac:dyDescent="0.3">
      <c r="C117" s="10"/>
    </row>
    <row r="118" spans="3:3" x14ac:dyDescent="0.3">
      <c r="C118" s="10"/>
    </row>
    <row r="119" spans="3:3" x14ac:dyDescent="0.3">
      <c r="C119" s="10"/>
    </row>
    <row r="120" spans="3:3" x14ac:dyDescent="0.3">
      <c r="C120" s="10"/>
    </row>
    <row r="121" spans="3:3" x14ac:dyDescent="0.3">
      <c r="C121" s="10"/>
    </row>
    <row r="122" spans="3:3" x14ac:dyDescent="0.3">
      <c r="C122" s="10"/>
    </row>
    <row r="123" spans="3:3" x14ac:dyDescent="0.3">
      <c r="C123" s="10"/>
    </row>
    <row r="124" spans="3:3" x14ac:dyDescent="0.3">
      <c r="C124" s="10"/>
    </row>
    <row r="125" spans="3:3" x14ac:dyDescent="0.3">
      <c r="C125" s="10"/>
    </row>
    <row r="126" spans="3:3" x14ac:dyDescent="0.3">
      <c r="C126" s="10"/>
    </row>
    <row r="127" spans="3:3" x14ac:dyDescent="0.3">
      <c r="C127" s="10"/>
    </row>
    <row r="128" spans="3:3" x14ac:dyDescent="0.3">
      <c r="C128" s="10"/>
    </row>
    <row r="129" spans="3:3" x14ac:dyDescent="0.3">
      <c r="C129" s="10"/>
    </row>
    <row r="130" spans="3:3" x14ac:dyDescent="0.3">
      <c r="C130" s="10"/>
    </row>
    <row r="131" spans="3:3" x14ac:dyDescent="0.3">
      <c r="C131" s="10"/>
    </row>
    <row r="132" spans="3:3" x14ac:dyDescent="0.3">
      <c r="C132" s="10"/>
    </row>
    <row r="133" spans="3:3" x14ac:dyDescent="0.3">
      <c r="C133" s="10"/>
    </row>
    <row r="134" spans="3:3" x14ac:dyDescent="0.3">
      <c r="C134" s="10"/>
    </row>
    <row r="135" spans="3:3" x14ac:dyDescent="0.3">
      <c r="C135" s="10"/>
    </row>
    <row r="136" spans="3:3" x14ac:dyDescent="0.3">
      <c r="C136" s="10"/>
    </row>
    <row r="137" spans="3:3" x14ac:dyDescent="0.3">
      <c r="C137" s="10"/>
    </row>
    <row r="138" spans="3:3" x14ac:dyDescent="0.3">
      <c r="C138" s="10"/>
    </row>
    <row r="139" spans="3:3" x14ac:dyDescent="0.3">
      <c r="C139" s="10"/>
    </row>
    <row r="140" spans="3:3" x14ac:dyDescent="0.3">
      <c r="C140" s="10"/>
    </row>
    <row r="141" spans="3:3" x14ac:dyDescent="0.3">
      <c r="C141" s="10"/>
    </row>
    <row r="142" spans="3:3" x14ac:dyDescent="0.3">
      <c r="C142" s="10"/>
    </row>
    <row r="143" spans="3:3" x14ac:dyDescent="0.3">
      <c r="C143" s="10"/>
    </row>
    <row r="144" spans="3:3" x14ac:dyDescent="0.3">
      <c r="C144" s="10"/>
    </row>
    <row r="145" spans="3:3" x14ac:dyDescent="0.3">
      <c r="C145" s="10"/>
    </row>
    <row r="146" spans="3:3" x14ac:dyDescent="0.3">
      <c r="C146" s="10"/>
    </row>
    <row r="147" spans="3:3" x14ac:dyDescent="0.3">
      <c r="C147" s="10"/>
    </row>
    <row r="148" spans="3:3" x14ac:dyDescent="0.3">
      <c r="C148" s="10"/>
    </row>
    <row r="149" spans="3:3" x14ac:dyDescent="0.3">
      <c r="C149" s="10"/>
    </row>
    <row r="150" spans="3:3" x14ac:dyDescent="0.3">
      <c r="C150" s="10"/>
    </row>
    <row r="151" spans="3:3" x14ac:dyDescent="0.3">
      <c r="C151" s="10"/>
    </row>
    <row r="152" spans="3:3" x14ac:dyDescent="0.3">
      <c r="C152" s="10"/>
    </row>
    <row r="153" spans="3:3" x14ac:dyDescent="0.3">
      <c r="C153" s="10"/>
    </row>
    <row r="154" spans="3:3" x14ac:dyDescent="0.3">
      <c r="C154" s="10"/>
    </row>
    <row r="155" spans="3:3" x14ac:dyDescent="0.3">
      <c r="C155" s="10"/>
    </row>
    <row r="156" spans="3:3" x14ac:dyDescent="0.3">
      <c r="C156" s="10"/>
    </row>
    <row r="157" spans="3:3" x14ac:dyDescent="0.3">
      <c r="C157" s="10"/>
    </row>
    <row r="158" spans="3:3" x14ac:dyDescent="0.3">
      <c r="C158" s="10"/>
    </row>
    <row r="159" spans="3:3" x14ac:dyDescent="0.3">
      <c r="C159" s="10"/>
    </row>
    <row r="160" spans="3:3" x14ac:dyDescent="0.3">
      <c r="C160" s="10"/>
    </row>
    <row r="161" spans="3:3" x14ac:dyDescent="0.3">
      <c r="C161" s="10"/>
    </row>
    <row r="162" spans="3:3" x14ac:dyDescent="0.3">
      <c r="C162" s="10"/>
    </row>
    <row r="163" spans="3:3" x14ac:dyDescent="0.3">
      <c r="C163" s="10"/>
    </row>
    <row r="164" spans="3:3" x14ac:dyDescent="0.3">
      <c r="C164" s="10"/>
    </row>
    <row r="165" spans="3:3" x14ac:dyDescent="0.3">
      <c r="C165" s="10"/>
    </row>
    <row r="166" spans="3:3" x14ac:dyDescent="0.3">
      <c r="C166" s="10"/>
    </row>
    <row r="167" spans="3:3" x14ac:dyDescent="0.3">
      <c r="C167" s="10"/>
    </row>
    <row r="168" spans="3:3" x14ac:dyDescent="0.3">
      <c r="C168" s="10"/>
    </row>
    <row r="169" spans="3:3" x14ac:dyDescent="0.3">
      <c r="C169" s="10"/>
    </row>
    <row r="170" spans="3:3" x14ac:dyDescent="0.3">
      <c r="C170" s="10"/>
    </row>
    <row r="171" spans="3:3" x14ac:dyDescent="0.3">
      <c r="C171" s="10"/>
    </row>
    <row r="172" spans="3:3" x14ac:dyDescent="0.3">
      <c r="C172" s="10"/>
    </row>
    <row r="173" spans="3:3" x14ac:dyDescent="0.3">
      <c r="C173" s="10"/>
    </row>
    <row r="174" spans="3:3" x14ac:dyDescent="0.3">
      <c r="C174" s="10"/>
    </row>
    <row r="175" spans="3:3" x14ac:dyDescent="0.3">
      <c r="C175" s="10"/>
    </row>
    <row r="176" spans="3:3" x14ac:dyDescent="0.3">
      <c r="C176" s="10"/>
    </row>
    <row r="177" spans="3:3" x14ac:dyDescent="0.3">
      <c r="C177" s="10"/>
    </row>
    <row r="178" spans="3:3" x14ac:dyDescent="0.3">
      <c r="C178" s="10"/>
    </row>
    <row r="179" spans="3:3" x14ac:dyDescent="0.3">
      <c r="C179" s="10"/>
    </row>
    <row r="180" spans="3:3" x14ac:dyDescent="0.3">
      <c r="C180" s="10"/>
    </row>
    <row r="181" spans="3:3" x14ac:dyDescent="0.3">
      <c r="C181" s="10"/>
    </row>
    <row r="182" spans="3:3" x14ac:dyDescent="0.3">
      <c r="C182" s="10"/>
    </row>
    <row r="183" spans="3:3" x14ac:dyDescent="0.3">
      <c r="C183" s="10"/>
    </row>
    <row r="184" spans="3:3" x14ac:dyDescent="0.3">
      <c r="C184" s="10"/>
    </row>
    <row r="185" spans="3:3" x14ac:dyDescent="0.3">
      <c r="C185" s="10"/>
    </row>
    <row r="186" spans="3:3" x14ac:dyDescent="0.3">
      <c r="C186" s="10"/>
    </row>
    <row r="187" spans="3:3" x14ac:dyDescent="0.3">
      <c r="C187" s="10"/>
    </row>
    <row r="188" spans="3:3" x14ac:dyDescent="0.3">
      <c r="C188" s="10"/>
    </row>
    <row r="189" spans="3:3" x14ac:dyDescent="0.3">
      <c r="C189" s="10"/>
    </row>
    <row r="190" spans="3:3" x14ac:dyDescent="0.3">
      <c r="C190" s="10"/>
    </row>
    <row r="191" spans="3:3" x14ac:dyDescent="0.3">
      <c r="C191" s="10"/>
    </row>
    <row r="192" spans="3:3" x14ac:dyDescent="0.3">
      <c r="C192" s="10"/>
    </row>
    <row r="193" spans="3:3" x14ac:dyDescent="0.3">
      <c r="C193" s="10"/>
    </row>
    <row r="194" spans="3:3" x14ac:dyDescent="0.3">
      <c r="C194" s="10"/>
    </row>
    <row r="195" spans="3:3" x14ac:dyDescent="0.3">
      <c r="C195" s="10"/>
    </row>
    <row r="196" spans="3:3" x14ac:dyDescent="0.3">
      <c r="C196" s="10"/>
    </row>
  </sheetData>
  <autoFilter ref="A1:I66" xr:uid="{0F7CF2E2-66DF-4167-AF13-05C7425FA4CD}">
    <filterColumn colId="2">
      <filters>
        <filter val="EMR"/>
      </filters>
    </filterColumn>
  </autoFilter>
  <sortState xmlns:xlrd2="http://schemas.microsoft.com/office/spreadsheetml/2017/richdata2" ref="A2:I63">
    <sortCondition ref="D2:D63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5645F-736A-4BF8-BE41-AA91031976C6}">
  <sheetPr filterMode="1"/>
  <dimension ref="A1:M71"/>
  <sheetViews>
    <sheetView zoomScale="95" zoomScaleNormal="95" workbookViewId="0"/>
  </sheetViews>
  <sheetFormatPr defaultRowHeight="14.4" x14ac:dyDescent="0.3"/>
  <cols>
    <col min="3" max="4" width="30.5546875" customWidth="1"/>
    <col min="5" max="5" width="8.88671875" customWidth="1"/>
    <col min="6" max="6" width="33.33203125" customWidth="1"/>
    <col min="7" max="7" width="16" bestFit="1" customWidth="1"/>
    <col min="8" max="9" width="16.109375" bestFit="1" customWidth="1"/>
  </cols>
  <sheetData>
    <row r="1" spans="1:10" s="4" customFormat="1" x14ac:dyDescent="0.3">
      <c r="A1" s="3" t="s">
        <v>415</v>
      </c>
      <c r="B1" s="3" t="s">
        <v>372</v>
      </c>
      <c r="C1" s="3" t="s">
        <v>443</v>
      </c>
      <c r="D1" s="3" t="s">
        <v>523</v>
      </c>
      <c r="E1" s="3" t="s">
        <v>415</v>
      </c>
    </row>
    <row r="2" spans="1:10" x14ac:dyDescent="0.3">
      <c r="A2" t="s">
        <v>416</v>
      </c>
      <c r="B2" s="2" t="s">
        <v>427</v>
      </c>
      <c r="C2" s="2" t="str">
        <f>CONCATENATE(B2,", ",ROUND(F2,0),"%")</f>
        <v>Syria, 100%</v>
      </c>
      <c r="D2" s="33" t="s">
        <v>373</v>
      </c>
      <c r="E2" s="17">
        <v>1</v>
      </c>
      <c r="F2" s="35">
        <f>E2*100</f>
        <v>100</v>
      </c>
      <c r="G2" s="15"/>
      <c r="H2" s="11"/>
      <c r="I2" s="11"/>
      <c r="J2" s="9"/>
    </row>
    <row r="3" spans="1:10" x14ac:dyDescent="0.3">
      <c r="A3" t="s">
        <v>416</v>
      </c>
      <c r="B3" s="2" t="s">
        <v>173</v>
      </c>
      <c r="C3" s="2" t="str">
        <f>CONCATENATE(B3,", ",ROUND(F3,0),"%")</f>
        <v>Yemen, 100%</v>
      </c>
      <c r="D3" s="33" t="s">
        <v>373</v>
      </c>
      <c r="E3" s="17">
        <v>1</v>
      </c>
      <c r="F3" s="35">
        <f t="shared" ref="F3:F65" si="0">E3*100</f>
        <v>100</v>
      </c>
      <c r="G3" s="15"/>
      <c r="H3" s="11"/>
      <c r="I3" s="11"/>
      <c r="J3" s="6"/>
    </row>
    <row r="4" spans="1:10" x14ac:dyDescent="0.3">
      <c r="A4" t="s">
        <v>416</v>
      </c>
      <c r="B4" s="2" t="s">
        <v>0</v>
      </c>
      <c r="C4" s="2" t="str">
        <f>CONCATENATE(B4,", ",ROUND(F4,0),"%")</f>
        <v>Afghanistan, 100%</v>
      </c>
      <c r="D4" s="33" t="s">
        <v>373</v>
      </c>
      <c r="E4" s="17">
        <v>1</v>
      </c>
      <c r="F4" s="35">
        <f t="shared" si="0"/>
        <v>100</v>
      </c>
      <c r="G4" s="15"/>
      <c r="H4" s="11"/>
      <c r="I4" s="11"/>
      <c r="J4" s="6"/>
    </row>
    <row r="5" spans="1:10" hidden="1" x14ac:dyDescent="0.3">
      <c r="A5" t="s">
        <v>418</v>
      </c>
      <c r="B5" s="2" t="s">
        <v>36</v>
      </c>
      <c r="C5" s="38" t="str">
        <f>CONCATENATE(B5,", ",ROUND(F5,0),"%, AT by '32")</f>
        <v>Congo, 98%, AT by '32</v>
      </c>
      <c r="D5" s="33" t="s">
        <v>384</v>
      </c>
      <c r="E5" s="17">
        <v>0.98067532425342518</v>
      </c>
      <c r="F5" s="35">
        <f t="shared" si="0"/>
        <v>98.06753242534252</v>
      </c>
      <c r="G5" s="15"/>
      <c r="H5" s="11"/>
      <c r="I5" s="11"/>
      <c r="J5" s="6"/>
    </row>
    <row r="6" spans="1:10" hidden="1" x14ac:dyDescent="0.3">
      <c r="A6" t="s">
        <v>418</v>
      </c>
      <c r="B6" s="2" t="s">
        <v>116</v>
      </c>
      <c r="C6" s="2" t="str">
        <f>CONCATENATE(B6,", ",ROUND(F6,0),"%")</f>
        <v>Nigeria, 96%</v>
      </c>
      <c r="D6" s="33" t="s">
        <v>390</v>
      </c>
      <c r="E6" s="17">
        <v>0.96137484191786382</v>
      </c>
      <c r="F6" s="35">
        <f t="shared" si="0"/>
        <v>96.137484191786385</v>
      </c>
      <c r="G6" s="15"/>
      <c r="H6" s="11"/>
      <c r="I6" s="11"/>
      <c r="J6" s="9"/>
    </row>
    <row r="7" spans="1:10" hidden="1" x14ac:dyDescent="0.3">
      <c r="A7" t="s">
        <v>421</v>
      </c>
      <c r="B7" s="2" t="s">
        <v>151</v>
      </c>
      <c r="C7" s="2" t="str">
        <f>CONCATENATE(B7,", ",ROUND(F7,0),"%")</f>
        <v>Sri Lanka, 96%</v>
      </c>
      <c r="D7" s="33" t="s">
        <v>381</v>
      </c>
      <c r="E7" s="17">
        <v>0.9580646214686479</v>
      </c>
      <c r="F7" s="35">
        <f t="shared" si="0"/>
        <v>95.806462146864789</v>
      </c>
      <c r="G7" s="15"/>
      <c r="H7" s="11"/>
      <c r="I7" s="11"/>
      <c r="J7" s="9"/>
    </row>
    <row r="8" spans="1:10" hidden="1" x14ac:dyDescent="0.3">
      <c r="A8" t="s">
        <v>418</v>
      </c>
      <c r="B8" s="2" t="s">
        <v>425</v>
      </c>
      <c r="C8" s="2" t="str">
        <f>CONCATENATE(B8,", ",ROUND(F8,0),"%")</f>
        <v>DRC, 91%</v>
      </c>
      <c r="D8" s="33" t="s">
        <v>382</v>
      </c>
      <c r="E8" s="17">
        <v>0.91033312713543024</v>
      </c>
      <c r="F8" s="35">
        <f t="shared" si="0"/>
        <v>91.033312713543026</v>
      </c>
      <c r="G8" s="15"/>
      <c r="H8" s="11"/>
      <c r="I8" s="11"/>
      <c r="J8" s="6"/>
    </row>
    <row r="9" spans="1:10" hidden="1" x14ac:dyDescent="0.3">
      <c r="A9" t="s">
        <v>418</v>
      </c>
      <c r="B9" s="2" t="s">
        <v>108</v>
      </c>
      <c r="C9" s="2" t="str">
        <f>CONCATENATE(B9,", ",ROUND(F9,0),"%")</f>
        <v>Mozambique, 91%</v>
      </c>
      <c r="D9" s="33" t="s">
        <v>373</v>
      </c>
      <c r="E9" s="17">
        <v>0.91009266492206597</v>
      </c>
      <c r="F9" s="35">
        <f t="shared" si="0"/>
        <v>91.009266492206592</v>
      </c>
      <c r="G9" s="15"/>
      <c r="H9" s="11"/>
      <c r="I9" s="11"/>
      <c r="J9" s="6"/>
    </row>
    <row r="10" spans="1:10" hidden="1" x14ac:dyDescent="0.3">
      <c r="A10" t="s">
        <v>418</v>
      </c>
      <c r="B10" s="2" t="s">
        <v>50</v>
      </c>
      <c r="C10" s="2" t="str">
        <f>CONCATENATE(B10,", ",ROUND(F10,0),"%")</f>
        <v>Eritrea, 90%</v>
      </c>
      <c r="D10" s="33" t="s">
        <v>385</v>
      </c>
      <c r="E10" s="17">
        <v>0.90087228616684945</v>
      </c>
      <c r="F10" s="35">
        <f t="shared" si="0"/>
        <v>90.087228616684939</v>
      </c>
      <c r="G10" s="15"/>
      <c r="H10" s="11"/>
      <c r="I10" s="11"/>
      <c r="J10" s="9"/>
    </row>
    <row r="11" spans="1:10" hidden="1" x14ac:dyDescent="0.3">
      <c r="A11" t="s">
        <v>418</v>
      </c>
      <c r="B11" s="2" t="s">
        <v>428</v>
      </c>
      <c r="C11" s="2" t="str">
        <f>CONCATENATE(B11,", ",ROUND(F11,0),"%")</f>
        <v>CAR, 90%</v>
      </c>
      <c r="D11" s="33" t="s">
        <v>373</v>
      </c>
      <c r="E11" s="17">
        <v>0.89693680709942414</v>
      </c>
      <c r="F11" s="35">
        <f t="shared" si="0"/>
        <v>89.693680709942413</v>
      </c>
      <c r="G11" s="15"/>
      <c r="H11" s="11"/>
      <c r="I11" s="11"/>
      <c r="J11" s="9"/>
    </row>
    <row r="12" spans="1:10" hidden="1" x14ac:dyDescent="0.3">
      <c r="A12" t="s">
        <v>418</v>
      </c>
      <c r="B12" s="2" t="s">
        <v>26</v>
      </c>
      <c r="C12" s="2" t="str">
        <f>CONCATENATE(B12,", ",ROUND(F12,0),"%")</f>
        <v>Burundi, 88%</v>
      </c>
      <c r="D12" s="33" t="s">
        <v>382</v>
      </c>
      <c r="E12" s="17">
        <v>0.87757501669493965</v>
      </c>
      <c r="F12" s="35">
        <f t="shared" si="0"/>
        <v>87.757501669493962</v>
      </c>
      <c r="G12" s="15"/>
      <c r="H12" s="11"/>
      <c r="I12" s="11"/>
      <c r="J12" s="6"/>
    </row>
    <row r="13" spans="1:10" hidden="1" x14ac:dyDescent="0.3">
      <c r="A13" t="s">
        <v>418</v>
      </c>
      <c r="B13" s="2" t="s">
        <v>90</v>
      </c>
      <c r="C13" s="2" t="str">
        <f>CONCATENATE(B13,", ",ROUND(F13,0),"%")</f>
        <v>Liberia, 88%</v>
      </c>
      <c r="D13" s="33" t="s">
        <v>385</v>
      </c>
      <c r="E13" s="17">
        <v>0.87659995820162739</v>
      </c>
      <c r="F13" s="35">
        <f t="shared" si="0"/>
        <v>87.659995820162735</v>
      </c>
      <c r="G13" s="15"/>
      <c r="H13" s="11"/>
      <c r="I13" s="11"/>
      <c r="J13" s="6"/>
    </row>
    <row r="14" spans="1:10" hidden="1" x14ac:dyDescent="0.3">
      <c r="A14" t="s">
        <v>418</v>
      </c>
      <c r="B14" s="2" t="s">
        <v>25</v>
      </c>
      <c r="C14" s="2" t="str">
        <f>CONCATENATE(B14,", ",ROUND(F14,0),"%")</f>
        <v>Burkina Faso, 87%</v>
      </c>
      <c r="D14" s="33" t="s">
        <v>373</v>
      </c>
      <c r="E14" s="17">
        <v>0.86753424770039422</v>
      </c>
      <c r="F14" s="35">
        <f t="shared" si="0"/>
        <v>86.753424770039416</v>
      </c>
      <c r="G14" s="15"/>
      <c r="H14" s="11"/>
      <c r="I14" s="11"/>
      <c r="J14" s="6"/>
    </row>
    <row r="15" spans="1:10" hidden="1" x14ac:dyDescent="0.3">
      <c r="A15" t="s">
        <v>418</v>
      </c>
      <c r="B15" s="2" t="s">
        <v>142</v>
      </c>
      <c r="C15" s="2" t="str">
        <f>CONCATENATE(B15,", ",ROUND(F15,0),"%")</f>
        <v>Sierra Leone, 86%</v>
      </c>
      <c r="D15" s="33" t="s">
        <v>385</v>
      </c>
      <c r="E15" s="17">
        <v>0.85868324834123821</v>
      </c>
      <c r="F15" s="35">
        <f t="shared" si="0"/>
        <v>85.868324834123825</v>
      </c>
      <c r="G15" s="15"/>
      <c r="H15" s="11"/>
      <c r="I15" s="11"/>
      <c r="J15" s="6"/>
    </row>
    <row r="16" spans="1:10" hidden="1" x14ac:dyDescent="0.3">
      <c r="A16" t="s">
        <v>418</v>
      </c>
      <c r="B16" s="2" t="s">
        <v>94</v>
      </c>
      <c r="C16" s="2" t="str">
        <f>CONCATENATE(B16,", ",ROUND(F16,0),"%")</f>
        <v>Madagascar, 85%</v>
      </c>
      <c r="D16" s="33" t="s">
        <v>385</v>
      </c>
      <c r="E16" s="17">
        <v>0.84982736445272722</v>
      </c>
      <c r="F16" s="35">
        <f t="shared" si="0"/>
        <v>84.982736445272721</v>
      </c>
      <c r="G16" s="15"/>
      <c r="H16" s="11"/>
      <c r="I16" s="11"/>
      <c r="J16" s="9"/>
    </row>
    <row r="17" spans="1:10" hidden="1" x14ac:dyDescent="0.3">
      <c r="A17" t="s">
        <v>418</v>
      </c>
      <c r="B17" s="2" t="s">
        <v>66</v>
      </c>
      <c r="C17" s="2" t="str">
        <f>CONCATENATE(B17,", ",ROUND(F17,0),"%")</f>
        <v>Guinea-Bissau, 84%</v>
      </c>
      <c r="D17" s="33" t="s">
        <v>385</v>
      </c>
      <c r="E17" s="17">
        <v>0.83745662566360934</v>
      </c>
      <c r="F17" s="35">
        <f t="shared" si="0"/>
        <v>83.745662566360934</v>
      </c>
      <c r="G17" s="15"/>
      <c r="H17" s="11"/>
      <c r="I17" s="11"/>
      <c r="J17" s="9"/>
    </row>
    <row r="18" spans="1:10" hidden="1" x14ac:dyDescent="0.3">
      <c r="A18" t="s">
        <v>418</v>
      </c>
      <c r="B18" s="2" t="s">
        <v>29</v>
      </c>
      <c r="C18" s="2" t="str">
        <f>CONCATENATE(B18,", ",ROUND(F18,0),"%")</f>
        <v>Cameroon, 81%</v>
      </c>
      <c r="D18" s="33" t="s">
        <v>383</v>
      </c>
      <c r="E18" s="17">
        <v>0.80887526705392143</v>
      </c>
      <c r="F18" s="35">
        <f t="shared" si="0"/>
        <v>80.887526705392148</v>
      </c>
      <c r="G18" s="15"/>
      <c r="H18" s="11"/>
      <c r="I18" s="11"/>
      <c r="J18" s="9"/>
    </row>
    <row r="19" spans="1:10" hidden="1" x14ac:dyDescent="0.3">
      <c r="A19" t="s">
        <v>418</v>
      </c>
      <c r="B19" s="2" t="s">
        <v>165</v>
      </c>
      <c r="C19" s="2" t="str">
        <f>CONCATENATE(B19,", ",ROUND(F19,0),"%")</f>
        <v>Uganda, 81%</v>
      </c>
      <c r="D19" s="33" t="s">
        <v>385</v>
      </c>
      <c r="E19" s="17">
        <v>0.8083669863273879</v>
      </c>
      <c r="F19" s="35">
        <f t="shared" si="0"/>
        <v>80.836698632738788</v>
      </c>
      <c r="G19" s="15"/>
      <c r="H19" s="11"/>
      <c r="I19" s="11"/>
      <c r="J19" s="6"/>
    </row>
    <row r="20" spans="1:10" hidden="1" x14ac:dyDescent="0.3">
      <c r="A20" t="s">
        <v>418</v>
      </c>
      <c r="B20" s="2" t="s">
        <v>98</v>
      </c>
      <c r="C20" s="2" t="str">
        <f>CONCATENATE(B20,", ",ROUND(F20,0),"%")</f>
        <v>Mali, 80%</v>
      </c>
      <c r="D20" s="33" t="s">
        <v>373</v>
      </c>
      <c r="E20" s="17">
        <v>0.80004029142469058</v>
      </c>
      <c r="F20" s="35">
        <f t="shared" si="0"/>
        <v>80.004029142469051</v>
      </c>
      <c r="G20" s="15"/>
      <c r="H20" s="11"/>
      <c r="I20" s="11"/>
      <c r="J20" s="9"/>
    </row>
    <row r="21" spans="1:10" hidden="1" x14ac:dyDescent="0.3">
      <c r="A21" t="s">
        <v>418</v>
      </c>
      <c r="B21" s="2" t="s">
        <v>158</v>
      </c>
      <c r="C21" s="2" t="str">
        <f>CONCATENATE(B21,", ",ROUND(F21,0),"%")</f>
        <v>Togo, 79%</v>
      </c>
      <c r="D21" s="33" t="s">
        <v>385</v>
      </c>
      <c r="E21" s="17">
        <v>0.78770890479334654</v>
      </c>
      <c r="F21" s="35">
        <f t="shared" si="0"/>
        <v>78.770890479334653</v>
      </c>
      <c r="G21" s="15"/>
      <c r="H21" s="11"/>
      <c r="I21" s="11"/>
      <c r="J21" s="6"/>
    </row>
    <row r="22" spans="1:10" hidden="1" x14ac:dyDescent="0.3">
      <c r="A22" t="s">
        <v>418</v>
      </c>
      <c r="B22" s="2" t="s">
        <v>31</v>
      </c>
      <c r="C22" s="2" t="str">
        <f>CONCATENATE(B22,", ",ROUND(F22,0),"%")</f>
        <v>Chad, 78%</v>
      </c>
      <c r="D22" s="33" t="s">
        <v>373</v>
      </c>
      <c r="E22" s="17">
        <v>0.7839631855928102</v>
      </c>
      <c r="F22" s="35">
        <f t="shared" si="0"/>
        <v>78.396318559281013</v>
      </c>
      <c r="G22" s="15"/>
      <c r="H22" s="11"/>
      <c r="I22" s="11"/>
      <c r="J22" s="6"/>
    </row>
    <row r="23" spans="1:10" hidden="1" x14ac:dyDescent="0.3">
      <c r="A23" t="s">
        <v>418</v>
      </c>
      <c r="B23" s="2" t="s">
        <v>131</v>
      </c>
      <c r="C23" s="2" t="str">
        <f>CONCATENATE(B23,", ",ROUND(F23,0),"%")</f>
        <v>Rwanda, 78%</v>
      </c>
      <c r="D23" s="33" t="s">
        <v>385</v>
      </c>
      <c r="E23" s="17">
        <v>0.7827149126168732</v>
      </c>
      <c r="F23" s="35">
        <f t="shared" si="0"/>
        <v>78.271491261687316</v>
      </c>
      <c r="G23" s="15"/>
      <c r="H23" s="11"/>
      <c r="I23" s="11"/>
      <c r="J23" s="6"/>
    </row>
    <row r="24" spans="1:10" hidden="1" x14ac:dyDescent="0.3">
      <c r="A24" t="s">
        <v>418</v>
      </c>
      <c r="B24" s="2" t="s">
        <v>58</v>
      </c>
      <c r="C24" s="2" t="str">
        <f>CONCATENATE(B24,", ",ROUND(F24,0),"%")</f>
        <v>Gambia, 77%</v>
      </c>
      <c r="D24" s="33" t="s">
        <v>385</v>
      </c>
      <c r="E24" s="17">
        <v>0.77004579754817948</v>
      </c>
      <c r="F24" s="35">
        <f t="shared" si="0"/>
        <v>77.004579754817954</v>
      </c>
      <c r="G24" s="15"/>
      <c r="H24" s="11"/>
      <c r="I24" s="11"/>
      <c r="J24" s="6"/>
    </row>
    <row r="25" spans="1:10" hidden="1" x14ac:dyDescent="0.3">
      <c r="A25" t="s">
        <v>418</v>
      </c>
      <c r="B25" s="2" t="s">
        <v>17</v>
      </c>
      <c r="C25" s="2" t="str">
        <f>CONCATENATE(B25,", ",ROUND(F25,0),"%")</f>
        <v>Benin, 76%</v>
      </c>
      <c r="D25" s="33" t="s">
        <v>379</v>
      </c>
      <c r="E25" s="17">
        <v>0.75763301222709423</v>
      </c>
      <c r="F25" s="35">
        <f t="shared" si="0"/>
        <v>75.76330122270943</v>
      </c>
      <c r="G25" s="15"/>
      <c r="H25" s="11"/>
      <c r="I25" s="11"/>
      <c r="J25" s="9"/>
    </row>
    <row r="26" spans="1:10" hidden="1" x14ac:dyDescent="0.3">
      <c r="A26" t="s">
        <v>418</v>
      </c>
      <c r="B26" s="2" t="s">
        <v>139</v>
      </c>
      <c r="C26" s="2" t="str">
        <f>CONCATENATE(B26,", ",ROUND(F26,0),"%")</f>
        <v>Senegal, 74%</v>
      </c>
      <c r="D26" s="33" t="s">
        <v>379</v>
      </c>
      <c r="E26" s="17">
        <v>0.74055288001890429</v>
      </c>
      <c r="F26" s="35">
        <f t="shared" si="0"/>
        <v>74.055288001890432</v>
      </c>
      <c r="G26" s="15"/>
      <c r="H26" s="11"/>
      <c r="I26" s="11"/>
      <c r="J26" s="6"/>
    </row>
    <row r="27" spans="1:10" hidden="1" x14ac:dyDescent="0.3">
      <c r="A27" t="s">
        <v>418</v>
      </c>
      <c r="B27" s="2" t="s">
        <v>329</v>
      </c>
      <c r="C27" s="38" t="str">
        <f>CONCATENATE(B27,", ",ROUND(F27,0),"%, AT by '31")</f>
        <v>STP, 73%, AT by '31</v>
      </c>
      <c r="D27" s="33" t="s">
        <v>384</v>
      </c>
      <c r="E27" s="17">
        <v>0.7333349315656883</v>
      </c>
      <c r="F27" s="35">
        <f t="shared" si="0"/>
        <v>73.333493156568835</v>
      </c>
      <c r="G27" s="15"/>
      <c r="H27" s="11"/>
      <c r="I27" s="11"/>
      <c r="J27" s="6"/>
    </row>
    <row r="28" spans="1:10" hidden="1" x14ac:dyDescent="0.3">
      <c r="A28" t="s">
        <v>418</v>
      </c>
      <c r="B28" s="2" t="s">
        <v>426</v>
      </c>
      <c r="C28" s="2" t="str">
        <f>CONCATENATE(B28,", ",ROUND(F28,0),"%")</f>
        <v>Tanzania, 73%</v>
      </c>
      <c r="D28" s="33" t="s">
        <v>379</v>
      </c>
      <c r="E28" s="17">
        <v>0.72501295178992153</v>
      </c>
      <c r="F28" s="35">
        <f t="shared" si="0"/>
        <v>72.501295178992152</v>
      </c>
      <c r="G28" s="15"/>
      <c r="H28" s="11"/>
      <c r="I28" s="11"/>
      <c r="J28" s="9"/>
    </row>
    <row r="29" spans="1:10" hidden="1" x14ac:dyDescent="0.3">
      <c r="A29" t="s">
        <v>418</v>
      </c>
      <c r="B29" s="2" t="s">
        <v>174</v>
      </c>
      <c r="C29" s="2" t="str">
        <f>CONCATENATE(B29,", ",ROUND(F29,0),"%")</f>
        <v>Zambia, 70%</v>
      </c>
      <c r="D29" s="33" t="s">
        <v>379</v>
      </c>
      <c r="E29" s="17">
        <v>0.70367551576224507</v>
      </c>
      <c r="F29" s="35">
        <f t="shared" si="0"/>
        <v>70.367551576224514</v>
      </c>
      <c r="G29" s="15"/>
      <c r="H29" s="11"/>
      <c r="I29" s="11"/>
      <c r="J29" s="6"/>
    </row>
    <row r="30" spans="1:10" hidden="1" x14ac:dyDescent="0.3">
      <c r="A30" t="s">
        <v>418</v>
      </c>
      <c r="B30" s="2" t="s">
        <v>175</v>
      </c>
      <c r="C30" s="2" t="str">
        <f>CONCATENATE(B30,", ",ROUND(F30,0),"%")</f>
        <v>Zimbabwe, 70%</v>
      </c>
      <c r="D30" s="33" t="s">
        <v>379</v>
      </c>
      <c r="E30" s="17">
        <v>0.70193294212402402</v>
      </c>
      <c r="F30" s="35">
        <f t="shared" si="0"/>
        <v>70.193294212402407</v>
      </c>
      <c r="G30" s="15"/>
      <c r="H30" s="11"/>
      <c r="I30" s="11"/>
      <c r="J30" s="6"/>
    </row>
    <row r="31" spans="1:10" hidden="1" x14ac:dyDescent="0.3">
      <c r="A31" t="s">
        <v>418</v>
      </c>
      <c r="B31" s="2" t="s">
        <v>100</v>
      </c>
      <c r="C31" s="2" t="str">
        <f>CONCATENATE(B31,", ",ROUND(F31,0),"%")</f>
        <v>Mauritania, 69%</v>
      </c>
      <c r="D31" s="33" t="s">
        <v>379</v>
      </c>
      <c r="E31" s="17">
        <v>0.68776520731046764</v>
      </c>
      <c r="F31" s="35">
        <f t="shared" si="0"/>
        <v>68.776520731046759</v>
      </c>
      <c r="G31" s="15"/>
      <c r="H31" s="11"/>
      <c r="I31" s="11"/>
      <c r="J31" s="9"/>
    </row>
    <row r="32" spans="1:10" hidden="1" x14ac:dyDescent="0.3">
      <c r="A32" t="s">
        <v>417</v>
      </c>
      <c r="B32" s="2" t="s">
        <v>155</v>
      </c>
      <c r="C32" s="2" t="str">
        <f>CONCATENATE(B32,", ",ROUND(F32,0),"%")</f>
        <v>Tajikistan, 65%</v>
      </c>
      <c r="D32" s="33" t="s">
        <v>375</v>
      </c>
      <c r="E32" s="17">
        <v>0.65125702358118021</v>
      </c>
      <c r="F32" s="35">
        <f t="shared" si="0"/>
        <v>65.125702358118019</v>
      </c>
      <c r="G32" s="15"/>
      <c r="H32" s="11"/>
      <c r="I32" s="11"/>
      <c r="J32" s="6"/>
    </row>
    <row r="33" spans="1:13" hidden="1" x14ac:dyDescent="0.3">
      <c r="A33" t="s">
        <v>421</v>
      </c>
      <c r="B33" s="2" t="s">
        <v>112</v>
      </c>
      <c r="C33" s="2" t="str">
        <f>CONCATENATE(B33,", ",ROUND(F33,0),"%")</f>
        <v>Nepal, 65%</v>
      </c>
      <c r="D33" s="33" t="s">
        <v>379</v>
      </c>
      <c r="E33" s="17">
        <v>0.64727138338412382</v>
      </c>
      <c r="F33" s="35">
        <f t="shared" si="0"/>
        <v>64.727138338412388</v>
      </c>
      <c r="G33" s="15"/>
      <c r="H33" s="11"/>
      <c r="I33" s="11"/>
      <c r="J33" s="9"/>
    </row>
    <row r="34" spans="1:13" hidden="1" x14ac:dyDescent="0.3">
      <c r="A34" t="s">
        <v>421</v>
      </c>
      <c r="B34" s="2" t="s">
        <v>109</v>
      </c>
      <c r="C34" s="2" t="str">
        <f>CONCATENATE(B34,", ",ROUND(F34,0),"%")</f>
        <v>Myanmar, 63%</v>
      </c>
      <c r="D34" s="33" t="s">
        <v>383</v>
      </c>
      <c r="E34" s="17">
        <v>0.63281526639156249</v>
      </c>
      <c r="F34" s="35">
        <f t="shared" si="0"/>
        <v>63.281526639156247</v>
      </c>
      <c r="G34" s="15"/>
      <c r="H34" s="11"/>
      <c r="I34" s="11"/>
      <c r="J34" s="9"/>
    </row>
    <row r="35" spans="1:13" x14ac:dyDescent="0.3">
      <c r="A35" t="s">
        <v>416</v>
      </c>
      <c r="B35" s="2" t="s">
        <v>121</v>
      </c>
      <c r="C35" s="2" t="str">
        <f>CONCATENATE(B35,", ",ROUND(F35,0),"%")</f>
        <v>Pakistan, 63%</v>
      </c>
      <c r="D35" s="33" t="s">
        <v>375</v>
      </c>
      <c r="E35" s="17">
        <v>0.63237840512134802</v>
      </c>
      <c r="F35" s="35">
        <f t="shared" si="0"/>
        <v>63.237840512134802</v>
      </c>
      <c r="G35" s="15"/>
      <c r="H35" s="11"/>
      <c r="I35" s="11"/>
      <c r="J35" s="9"/>
    </row>
    <row r="36" spans="1:13" hidden="1" x14ac:dyDescent="0.3">
      <c r="A36" t="s">
        <v>418</v>
      </c>
      <c r="B36" s="2" t="s">
        <v>61</v>
      </c>
      <c r="C36" s="38" t="str">
        <f>CONCATENATE(B36,", ",ROUND(F36,0),"%, AT by '30")</f>
        <v>Ghana, 63%, AT by '30</v>
      </c>
      <c r="D36" s="33" t="s">
        <v>384</v>
      </c>
      <c r="E36" s="17">
        <v>0.62895806851035096</v>
      </c>
      <c r="F36" s="35">
        <f t="shared" si="0"/>
        <v>62.895806851035097</v>
      </c>
      <c r="G36" s="15"/>
      <c r="H36" s="11"/>
      <c r="I36" s="11"/>
      <c r="J36" s="9"/>
      <c r="K36" s="8"/>
      <c r="L36" s="8"/>
      <c r="M36" s="8"/>
    </row>
    <row r="37" spans="1:13" hidden="1" x14ac:dyDescent="0.3">
      <c r="A37" t="s">
        <v>420</v>
      </c>
      <c r="B37" s="2" t="s">
        <v>429</v>
      </c>
      <c r="C37" s="2" t="str">
        <f>CONCATENATE(B37,", ",ROUND(F37,0),"%")</f>
        <v>Lao, 62%</v>
      </c>
      <c r="D37" s="33" t="s">
        <v>379</v>
      </c>
      <c r="E37" s="17">
        <v>0.62136330148734331</v>
      </c>
      <c r="F37" s="35">
        <f t="shared" si="0"/>
        <v>62.136330148734331</v>
      </c>
      <c r="G37" s="15"/>
      <c r="H37" s="11"/>
      <c r="I37" s="11"/>
      <c r="J37" s="6"/>
    </row>
    <row r="38" spans="1:13" hidden="1" x14ac:dyDescent="0.3">
      <c r="A38" t="s">
        <v>420</v>
      </c>
      <c r="B38" s="2" t="s">
        <v>28</v>
      </c>
      <c r="C38" s="2" t="str">
        <f>CONCATENATE(B38,", ",ROUND(F38,0),"%")</f>
        <v>Cambodia, 62%</v>
      </c>
      <c r="D38" s="33" t="s">
        <v>379</v>
      </c>
      <c r="E38" s="17">
        <v>0.61715982734615626</v>
      </c>
      <c r="F38" s="35">
        <f t="shared" si="0"/>
        <v>61.715982734615629</v>
      </c>
      <c r="G38" s="15"/>
      <c r="H38" s="11"/>
      <c r="I38" s="11"/>
      <c r="J38" s="6"/>
    </row>
    <row r="39" spans="1:13" hidden="1" x14ac:dyDescent="0.3">
      <c r="A39" t="s">
        <v>420</v>
      </c>
      <c r="B39" s="2" t="s">
        <v>312</v>
      </c>
      <c r="C39" s="38" t="str">
        <f>CONCATENATE(B39,", ",ROUND(F39,0),"%, AT by'32")</f>
        <v>PNG, 61%, AT by'32</v>
      </c>
      <c r="D39" s="33" t="s">
        <v>391</v>
      </c>
      <c r="E39" s="17">
        <v>0.61069989153344939</v>
      </c>
      <c r="F39" s="35">
        <f t="shared" si="0"/>
        <v>61.069989153344942</v>
      </c>
      <c r="G39" s="15"/>
      <c r="H39" s="11"/>
      <c r="I39" s="11"/>
      <c r="J39" s="9"/>
    </row>
    <row r="40" spans="1:13" hidden="1" x14ac:dyDescent="0.3">
      <c r="A40" t="s">
        <v>418</v>
      </c>
      <c r="B40" s="2" t="s">
        <v>65</v>
      </c>
      <c r="C40" s="2" t="str">
        <f>CONCATENATE(B40,", ",ROUND(F40,0),"%")</f>
        <v>Guinea, 60%</v>
      </c>
      <c r="D40" s="33" t="s">
        <v>379</v>
      </c>
      <c r="E40" s="17">
        <v>0.60440577079207436</v>
      </c>
      <c r="F40" s="35">
        <f t="shared" si="0"/>
        <v>60.440577079207436</v>
      </c>
      <c r="G40" s="15"/>
      <c r="H40" s="11"/>
      <c r="I40" s="11"/>
      <c r="J40" s="9"/>
    </row>
    <row r="41" spans="1:13" hidden="1" x14ac:dyDescent="0.3">
      <c r="A41" t="s">
        <v>418</v>
      </c>
      <c r="B41" s="2" t="s">
        <v>39</v>
      </c>
      <c r="C41" s="38" t="str">
        <f>CONCATENATE(B41,", ",ROUND(F41,0),"%, AT by'30")</f>
        <v>Côte d'Ivoire, 56%, AT by'30</v>
      </c>
      <c r="D41" s="33" t="s">
        <v>384</v>
      </c>
      <c r="E41" s="17">
        <v>0.56189144070042918</v>
      </c>
      <c r="F41" s="35">
        <f t="shared" si="0"/>
        <v>56.189144070042914</v>
      </c>
      <c r="G41" s="15"/>
      <c r="H41" s="11"/>
      <c r="I41" s="11"/>
      <c r="J41" s="6"/>
    </row>
    <row r="42" spans="1:13" hidden="1" x14ac:dyDescent="0.3">
      <c r="A42" t="s">
        <v>418</v>
      </c>
      <c r="B42" s="2" t="s">
        <v>4</v>
      </c>
      <c r="C42" s="2" t="str">
        <f>CONCATENATE(B42,", ",ROUND(F42,0),"%")</f>
        <v>Angola, 56%</v>
      </c>
      <c r="D42" s="33" t="s">
        <v>375</v>
      </c>
      <c r="E42" s="17">
        <v>0.55941454338022667</v>
      </c>
      <c r="F42" s="35">
        <f t="shared" si="0"/>
        <v>55.941454338022666</v>
      </c>
      <c r="G42" s="15"/>
      <c r="H42" s="11"/>
      <c r="I42" s="11"/>
      <c r="J42" s="6"/>
    </row>
    <row r="43" spans="1:13" hidden="1" x14ac:dyDescent="0.3">
      <c r="A43" t="s">
        <v>421</v>
      </c>
      <c r="B43" s="2" t="s">
        <v>12</v>
      </c>
      <c r="C43" s="38" t="str">
        <f>CONCATENATE(B43,", ",ROUND(F43,0),"%, AT by'30")</f>
        <v>Bangladesh, 51%, AT by'30</v>
      </c>
      <c r="D43" s="33" t="s">
        <v>377</v>
      </c>
      <c r="E43" s="17">
        <v>0.51079558106960277</v>
      </c>
      <c r="F43" s="35">
        <f t="shared" si="0"/>
        <v>51.079558106960278</v>
      </c>
      <c r="G43" s="15"/>
      <c r="H43" s="11"/>
      <c r="I43" s="11"/>
      <c r="J43" s="6"/>
    </row>
    <row r="44" spans="1:13" hidden="1" x14ac:dyDescent="0.3">
      <c r="A44" t="s">
        <v>418</v>
      </c>
      <c r="B44" s="2" t="s">
        <v>440</v>
      </c>
      <c r="C44" s="2" t="str">
        <f>CONCATENATE(B44,", ",ROUND(F44,0),"%")</f>
        <v>Comoros , 46%</v>
      </c>
      <c r="D44" s="33" t="s">
        <v>379</v>
      </c>
      <c r="E44" s="17">
        <v>0.45563842423562462</v>
      </c>
      <c r="F44" s="35">
        <f t="shared" si="0"/>
        <v>45.563842423562463</v>
      </c>
      <c r="G44" s="15"/>
      <c r="H44" s="11"/>
      <c r="I44" s="11"/>
      <c r="J44" s="6"/>
    </row>
    <row r="45" spans="1:13" hidden="1" x14ac:dyDescent="0.3">
      <c r="A45" t="s">
        <v>420</v>
      </c>
      <c r="B45" s="2" t="s">
        <v>170</v>
      </c>
      <c r="C45" s="2" t="str">
        <f>CONCATENATE(B45,", ",ROUND(F45,0),"%")</f>
        <v>Vanuatu, 44%</v>
      </c>
      <c r="D45" s="33" t="s">
        <v>386</v>
      </c>
      <c r="E45" s="17">
        <v>0.43677904527789846</v>
      </c>
      <c r="F45" s="35">
        <f t="shared" si="0"/>
        <v>43.677904527789849</v>
      </c>
      <c r="G45" s="15"/>
      <c r="H45" s="11"/>
      <c r="I45" s="11"/>
      <c r="J45" s="6"/>
    </row>
    <row r="46" spans="1:13" hidden="1" x14ac:dyDescent="0.3">
      <c r="A46" t="s">
        <v>418</v>
      </c>
      <c r="B46" s="2" t="s">
        <v>83</v>
      </c>
      <c r="C46" s="2" t="str">
        <f>CONCATENATE(B46,", ",ROUND(F46,0),"%")</f>
        <v>Kenya, 43%</v>
      </c>
      <c r="D46" s="33" t="s">
        <v>379</v>
      </c>
      <c r="E46" s="17">
        <v>0.4285714285714286</v>
      </c>
      <c r="F46" s="35">
        <f t="shared" si="0"/>
        <v>42.857142857142861</v>
      </c>
      <c r="G46" s="15"/>
      <c r="H46" s="11"/>
      <c r="I46" s="11"/>
      <c r="J46" s="9"/>
    </row>
    <row r="47" spans="1:13" hidden="1" x14ac:dyDescent="0.3">
      <c r="A47" t="s">
        <v>418</v>
      </c>
      <c r="B47" s="2" t="s">
        <v>95</v>
      </c>
      <c r="C47" s="2" t="str">
        <f>CONCATENATE(B47,", ",ROUND(F47,0),"%")</f>
        <v>Malawi, 43%</v>
      </c>
      <c r="D47" s="33" t="s">
        <v>385</v>
      </c>
      <c r="E47" s="17">
        <v>0.42834503033724336</v>
      </c>
      <c r="F47" s="35">
        <f t="shared" si="0"/>
        <v>42.834503033724339</v>
      </c>
      <c r="G47" s="15"/>
      <c r="H47" s="11"/>
      <c r="I47" s="11"/>
      <c r="J47" s="6"/>
    </row>
    <row r="48" spans="1:13" hidden="1" x14ac:dyDescent="0.3">
      <c r="A48" t="s">
        <v>420</v>
      </c>
      <c r="B48" s="2" t="s">
        <v>164</v>
      </c>
      <c r="C48" s="2" t="str">
        <f>CONCATENATE(B48,", ",ROUND(F48,0),"%")</f>
        <v>Tuvalu, 40%</v>
      </c>
      <c r="D48" s="33" t="s">
        <v>378</v>
      </c>
      <c r="E48" s="17">
        <v>0.40000729474413688</v>
      </c>
      <c r="F48" s="35">
        <f t="shared" si="0"/>
        <v>40.000729474413689</v>
      </c>
      <c r="G48" s="15"/>
      <c r="H48" s="11"/>
      <c r="I48" s="11"/>
      <c r="J48" s="6"/>
    </row>
    <row r="49" spans="1:10" hidden="1" x14ac:dyDescent="0.3">
      <c r="A49" t="s">
        <v>417</v>
      </c>
      <c r="B49" s="3" t="s">
        <v>14</v>
      </c>
      <c r="C49" s="2" t="str">
        <f>CONCATENATE(B49,", ",ROUND(F49,0),"%")</f>
        <v>Belarus, 40%</v>
      </c>
      <c r="D49" s="33" t="s">
        <v>374</v>
      </c>
      <c r="E49" s="32">
        <v>0.39913573541526159</v>
      </c>
      <c r="F49" s="35">
        <f t="shared" si="0"/>
        <v>39.913573541526162</v>
      </c>
      <c r="G49" s="15"/>
      <c r="H49" s="11"/>
      <c r="I49" s="11"/>
      <c r="J49" s="6"/>
    </row>
    <row r="50" spans="1:10" hidden="1" x14ac:dyDescent="0.3">
      <c r="A50" t="s">
        <v>421</v>
      </c>
      <c r="B50" s="2" t="s">
        <v>18</v>
      </c>
      <c r="C50" s="2" t="str">
        <f>CONCATENATE(B50,", ",ROUND(F50,0),"%")</f>
        <v>Bhutan, 35%</v>
      </c>
      <c r="D50" s="33" t="s">
        <v>380</v>
      </c>
      <c r="E50" s="17">
        <v>0.34939759110231172</v>
      </c>
      <c r="F50" s="35">
        <f t="shared" si="0"/>
        <v>34.939759110231172</v>
      </c>
      <c r="G50" s="15"/>
      <c r="H50" s="11"/>
      <c r="I50" s="11"/>
      <c r="J50" s="9"/>
    </row>
    <row r="51" spans="1:10" hidden="1" x14ac:dyDescent="0.3">
      <c r="A51" t="s">
        <v>419</v>
      </c>
      <c r="B51" s="2" t="s">
        <v>67</v>
      </c>
      <c r="C51" s="2" t="str">
        <f>CONCATENATE(B51,", ",ROUND(F51,0),"%")</f>
        <v>Guyana, 34%</v>
      </c>
      <c r="D51" s="33" t="s">
        <v>380</v>
      </c>
      <c r="E51" s="17">
        <v>0.34210526315789469</v>
      </c>
      <c r="F51" s="35">
        <f t="shared" si="0"/>
        <v>34.210526315789465</v>
      </c>
      <c r="G51" s="15"/>
      <c r="H51" s="11"/>
      <c r="I51" s="11"/>
      <c r="J51" s="6"/>
    </row>
    <row r="52" spans="1:10" hidden="1" x14ac:dyDescent="0.3">
      <c r="A52" t="s">
        <v>417</v>
      </c>
      <c r="B52" s="3" t="s">
        <v>42</v>
      </c>
      <c r="C52" s="2" t="str">
        <f>CONCATENATE(B52,", ",ROUND(F52,0),"%")</f>
        <v>Cyprus, 33%</v>
      </c>
      <c r="D52" s="33" t="s">
        <v>374</v>
      </c>
      <c r="E52" s="32">
        <v>0.33127035833875185</v>
      </c>
      <c r="F52" s="35">
        <f t="shared" si="0"/>
        <v>33.127035833875183</v>
      </c>
      <c r="G52" s="15"/>
      <c r="H52" s="11"/>
      <c r="I52" s="11"/>
      <c r="J52" s="6"/>
    </row>
    <row r="53" spans="1:10" hidden="1" x14ac:dyDescent="0.3">
      <c r="A53" t="s">
        <v>420</v>
      </c>
      <c r="B53" s="2" t="s">
        <v>172</v>
      </c>
      <c r="C53" s="2" t="str">
        <f>CONCATENATE(B53,", ",ROUND(F53,0),"%")</f>
        <v>Viet Nam, 33%</v>
      </c>
      <c r="D53" s="33" t="s">
        <v>381</v>
      </c>
      <c r="E53" s="17">
        <v>0.32800978249319723</v>
      </c>
      <c r="F53" s="35">
        <f t="shared" si="0"/>
        <v>32.800978249319726</v>
      </c>
      <c r="G53" s="15"/>
      <c r="H53" s="11"/>
      <c r="I53" s="11"/>
      <c r="J53" s="9"/>
    </row>
    <row r="54" spans="1:10" hidden="1" x14ac:dyDescent="0.3">
      <c r="A54" t="s">
        <v>420</v>
      </c>
      <c r="B54" s="2" t="s">
        <v>135</v>
      </c>
      <c r="C54" s="2" t="str">
        <f>CONCATENATE(B54,", ",ROUND(F54,0),"%")</f>
        <v>Samoa, 29%</v>
      </c>
      <c r="D54" s="33" t="s">
        <v>378</v>
      </c>
      <c r="E54" s="17">
        <v>0.2909846995144052</v>
      </c>
      <c r="F54" s="35">
        <f t="shared" si="0"/>
        <v>29.098469951440521</v>
      </c>
      <c r="G54" s="15"/>
      <c r="H54" s="11"/>
      <c r="I54" s="11"/>
      <c r="J54" s="6"/>
    </row>
    <row r="55" spans="1:10" hidden="1" x14ac:dyDescent="0.3">
      <c r="A55" t="s">
        <v>420</v>
      </c>
      <c r="B55" s="2" t="s">
        <v>159</v>
      </c>
      <c r="C55" s="2" t="str">
        <f>CONCATENATE(B55,", ",ROUND(F55,0),"%")</f>
        <v>Tonga, 20%</v>
      </c>
      <c r="D55" s="33" t="s">
        <v>378</v>
      </c>
      <c r="E55" s="17">
        <v>0.20000000642333482</v>
      </c>
      <c r="F55" s="35">
        <f t="shared" si="0"/>
        <v>20.000000642333482</v>
      </c>
      <c r="G55" s="15"/>
      <c r="H55" s="11"/>
      <c r="I55" s="11"/>
      <c r="J55" s="9"/>
    </row>
    <row r="56" spans="1:10" hidden="1" x14ac:dyDescent="0.3">
      <c r="A56" t="s">
        <v>421</v>
      </c>
      <c r="B56" s="2" t="s">
        <v>157</v>
      </c>
      <c r="C56" s="2" t="str">
        <f>CONCATENATE(B56,", ",ROUND(F56,0),"%")</f>
        <v>Timor-Leste, 17%</v>
      </c>
      <c r="D56" s="33" t="s">
        <v>379</v>
      </c>
      <c r="E56" s="17">
        <v>0.17442747943418724</v>
      </c>
      <c r="F56" s="35">
        <f t="shared" si="0"/>
        <v>17.442747943418723</v>
      </c>
      <c r="G56" s="15"/>
      <c r="H56" s="11"/>
      <c r="I56" s="11"/>
      <c r="J56" s="9"/>
    </row>
    <row r="57" spans="1:10" hidden="1" x14ac:dyDescent="0.3">
      <c r="A57" t="s">
        <v>418</v>
      </c>
      <c r="B57" s="2" t="s">
        <v>52</v>
      </c>
      <c r="C57" s="2" t="str">
        <f>CONCATENATE(B57,", ",ROUND(F57,0),"%")</f>
        <v>Eswatini, 16%</v>
      </c>
      <c r="D57" s="33" t="s">
        <v>386</v>
      </c>
      <c r="E57" s="17">
        <v>0.15686592360266205</v>
      </c>
      <c r="F57" s="35">
        <f t="shared" si="0"/>
        <v>15.686592360266205</v>
      </c>
      <c r="G57" s="15"/>
      <c r="H57" s="11"/>
      <c r="I57" s="11"/>
      <c r="J57" s="6"/>
    </row>
    <row r="58" spans="1:10" hidden="1" x14ac:dyDescent="0.3">
      <c r="A58" t="s">
        <v>419</v>
      </c>
      <c r="B58" s="2" t="s">
        <v>13</v>
      </c>
      <c r="C58" s="2" t="str">
        <f>CONCATENATE(B58,", ",ROUND(F58,0),"%")</f>
        <v>Barbados, 14%</v>
      </c>
      <c r="D58" s="33" t="s">
        <v>374</v>
      </c>
      <c r="E58" s="17">
        <v>0.14277677618874873</v>
      </c>
      <c r="F58" s="35">
        <f t="shared" si="0"/>
        <v>14.277677618874874</v>
      </c>
      <c r="G58" s="15"/>
      <c r="H58" s="11"/>
      <c r="I58" s="11"/>
      <c r="J58" s="9"/>
    </row>
    <row r="59" spans="1:10" hidden="1" x14ac:dyDescent="0.3">
      <c r="A59" t="s">
        <v>417</v>
      </c>
      <c r="B59" s="2" t="s">
        <v>82</v>
      </c>
      <c r="C59" s="2" t="str">
        <f>CONCATENATE(B59,", ",ROUND(F59,0),"%")</f>
        <v>Kazakhstan, 12%</v>
      </c>
      <c r="D59" s="33" t="s">
        <v>374</v>
      </c>
      <c r="E59" s="17">
        <v>0.11590273953570718</v>
      </c>
      <c r="F59" s="35">
        <f t="shared" si="0"/>
        <v>11.590273953570717</v>
      </c>
      <c r="G59" s="15"/>
      <c r="H59" s="11"/>
      <c r="I59" s="11"/>
      <c r="J59" s="6"/>
    </row>
    <row r="60" spans="1:10" hidden="1" x14ac:dyDescent="0.3">
      <c r="A60" t="s">
        <v>417</v>
      </c>
      <c r="B60" s="2" t="s">
        <v>86</v>
      </c>
      <c r="C60" s="2" t="str">
        <f>CONCATENATE(B60,", ",ROUND(F60,0),"%")</f>
        <v>Kyrgyzstan, 11%</v>
      </c>
      <c r="D60" s="33" t="s">
        <v>379</v>
      </c>
      <c r="E60" s="17">
        <v>0.10737495647289397</v>
      </c>
      <c r="F60" s="35">
        <f t="shared" si="0"/>
        <v>10.737495647289396</v>
      </c>
      <c r="G60" s="15"/>
      <c r="H60" s="11"/>
      <c r="I60" s="11"/>
      <c r="J60" s="9"/>
    </row>
    <row r="61" spans="1:10" hidden="1" x14ac:dyDescent="0.3">
      <c r="A61" t="s">
        <v>419</v>
      </c>
      <c r="B61" s="2" t="s">
        <v>115</v>
      </c>
      <c r="C61" s="2" t="str">
        <f>CONCATENATE(B61,", ",ROUND(F61,0),"%")</f>
        <v>Nicaragua, 11%</v>
      </c>
      <c r="D61" s="33" t="s">
        <v>381</v>
      </c>
      <c r="E61" s="17">
        <v>0.10716656401325064</v>
      </c>
      <c r="F61" s="35">
        <f t="shared" si="0"/>
        <v>10.716656401325064</v>
      </c>
      <c r="G61" s="15"/>
      <c r="H61" s="11"/>
      <c r="I61" s="11"/>
      <c r="J61" s="6"/>
    </row>
    <row r="62" spans="1:10" hidden="1" x14ac:dyDescent="0.3">
      <c r="A62" t="s">
        <v>420</v>
      </c>
      <c r="B62" s="2" t="s">
        <v>73</v>
      </c>
      <c r="C62" s="2" t="str">
        <f>CONCATENATE(B62,", ",ROUND(F62,0),"%")</f>
        <v>Indonesia, 10%</v>
      </c>
      <c r="D62" s="33" t="s">
        <v>376</v>
      </c>
      <c r="E62" s="17">
        <v>0.10348127399554952</v>
      </c>
      <c r="F62" s="35">
        <f t="shared" si="0"/>
        <v>10.348127399554951</v>
      </c>
      <c r="G62" s="15"/>
      <c r="H62" s="11"/>
      <c r="I62" s="11"/>
      <c r="J62" s="9"/>
    </row>
    <row r="63" spans="1:10" hidden="1" x14ac:dyDescent="0.3">
      <c r="A63" t="s">
        <v>418</v>
      </c>
      <c r="B63" s="2" t="s">
        <v>2</v>
      </c>
      <c r="C63" s="2" t="str">
        <f>CONCATENATE(B63,", ",ROUND(F63,0),"%")</f>
        <v>Algeria, 7%</v>
      </c>
      <c r="D63" s="33" t="s">
        <v>374</v>
      </c>
      <c r="E63" s="17">
        <v>7.3529411764705843E-2</v>
      </c>
      <c r="F63" s="35">
        <f t="shared" si="0"/>
        <v>7.3529411764705843</v>
      </c>
      <c r="H63" s="1"/>
      <c r="I63" s="1"/>
    </row>
    <row r="64" spans="1:10" hidden="1" x14ac:dyDescent="0.3">
      <c r="A64" t="s">
        <v>417</v>
      </c>
      <c r="B64" s="2" t="s">
        <v>430</v>
      </c>
      <c r="C64" s="2" t="str">
        <f>CONCATENATE(B64,", ",ROUND(F64,0),"%")</f>
        <v>Moldova, 6%</v>
      </c>
      <c r="D64" s="33" t="s">
        <v>376</v>
      </c>
      <c r="E64" s="17">
        <v>5.5075016369647289E-2</v>
      </c>
      <c r="F64" s="35">
        <f t="shared" si="0"/>
        <v>5.5075016369647294</v>
      </c>
      <c r="H64" s="1"/>
      <c r="I64" s="1"/>
    </row>
    <row r="65" spans="1:9" hidden="1" x14ac:dyDescent="0.3">
      <c r="A65" t="s">
        <v>419</v>
      </c>
      <c r="B65" s="2" t="s">
        <v>16</v>
      </c>
      <c r="C65" s="2" t="str">
        <f>CONCATENATE(B65,", ",ROUND(F65,0),"%")</f>
        <v>Belize, 0%</v>
      </c>
      <c r="D65" s="33" t="s">
        <v>378</v>
      </c>
      <c r="E65" s="32">
        <v>3.6142165032595486E-3</v>
      </c>
      <c r="F65" s="34">
        <f t="shared" si="0"/>
        <v>0.36142165032595486</v>
      </c>
    </row>
    <row r="66" spans="1:9" x14ac:dyDescent="0.3">
      <c r="H66" s="5"/>
      <c r="I66" s="5"/>
    </row>
    <row r="67" spans="1:9" x14ac:dyDescent="0.3">
      <c r="H67" s="1"/>
      <c r="I67" s="1"/>
    </row>
    <row r="68" spans="1:9" x14ac:dyDescent="0.3">
      <c r="H68" s="7"/>
      <c r="I68" s="7"/>
    </row>
    <row r="69" spans="1:9" x14ac:dyDescent="0.3">
      <c r="H69" s="1"/>
      <c r="I69" s="1"/>
    </row>
    <row r="70" spans="1:9" x14ac:dyDescent="0.3">
      <c r="H70" s="1"/>
      <c r="I70" s="1"/>
    </row>
    <row r="71" spans="1:9" x14ac:dyDescent="0.3">
      <c r="H71" s="1"/>
      <c r="I71" s="1"/>
    </row>
  </sheetData>
  <autoFilter ref="A1:F65" xr:uid="{0A25645F-736A-4BF8-BE41-AA91031976C6}">
    <filterColumn colId="0">
      <filters>
        <filter val="EMR"/>
      </filters>
    </filterColumn>
  </autoFilter>
  <sortState xmlns:xlrd2="http://schemas.microsoft.com/office/spreadsheetml/2017/richdata2" ref="C2:E65">
    <sortCondition descending="1" ref="E2:E65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43CC2-4BE3-48F6-A614-D0D006B4DC19}">
  <sheetPr filterMode="1"/>
  <dimension ref="A1:Q196"/>
  <sheetViews>
    <sheetView zoomScale="96" zoomScaleNormal="96" workbookViewId="0"/>
  </sheetViews>
  <sheetFormatPr defaultRowHeight="14.4" x14ac:dyDescent="0.3"/>
  <cols>
    <col min="1" max="1" width="30.5546875" customWidth="1"/>
    <col min="2" max="2" width="6.77734375" bestFit="1" customWidth="1"/>
    <col min="3" max="3" width="21.109375" customWidth="1"/>
    <col min="4" max="4" width="13.77734375" bestFit="1" customWidth="1"/>
    <col min="5" max="5" width="23.88671875" bestFit="1" customWidth="1"/>
    <col min="6" max="6" width="30.5546875" customWidth="1"/>
    <col min="7" max="7" width="16" bestFit="1" customWidth="1"/>
    <col min="8" max="8" width="18.33203125" style="1" bestFit="1" customWidth="1"/>
    <col min="9" max="9" width="14" bestFit="1" customWidth="1"/>
  </cols>
  <sheetData>
    <row r="1" spans="1:17" s="4" customFormat="1" x14ac:dyDescent="0.3">
      <c r="A1" s="3" t="s">
        <v>372</v>
      </c>
      <c r="B1" s="3" t="s">
        <v>433</v>
      </c>
      <c r="C1" s="3" t="s">
        <v>415</v>
      </c>
      <c r="D1" s="3"/>
      <c r="E1" s="3" t="s">
        <v>443</v>
      </c>
      <c r="F1" s="3" t="s">
        <v>524</v>
      </c>
      <c r="G1" s="16" t="s">
        <v>442</v>
      </c>
      <c r="H1" s="36" t="s">
        <v>441</v>
      </c>
      <c r="Q1" s="29"/>
    </row>
    <row r="2" spans="1:17" hidden="1" x14ac:dyDescent="0.3">
      <c r="A2" s="2" t="s">
        <v>65</v>
      </c>
      <c r="B2" s="10" t="s">
        <v>251</v>
      </c>
      <c r="C2" s="10" t="str">
        <f>VLOOKUP(B2,'Share paid by government'!$B$2:$C$196,2,0)</f>
        <v>AFR</v>
      </c>
      <c r="D2" s="10" t="s">
        <v>65</v>
      </c>
      <c r="E2" s="10" t="s">
        <v>453</v>
      </c>
      <c r="F2" s="31">
        <v>6.2687279362284627E-7</v>
      </c>
      <c r="G2" s="19">
        <v>875262.70299999998</v>
      </c>
      <c r="H2" s="1">
        <v>1396236544166.5598</v>
      </c>
      <c r="I2" s="1">
        <f>F2*100</f>
        <v>6.2687279362284626E-5</v>
      </c>
    </row>
    <row r="3" spans="1:17" hidden="1" x14ac:dyDescent="0.3">
      <c r="A3" s="2" t="s">
        <v>172</v>
      </c>
      <c r="B3" s="10" t="s">
        <v>368</v>
      </c>
      <c r="C3" s="10" t="str">
        <f>VLOOKUP(B3,'Share paid by government'!$B$2:$C$196,2,0)</f>
        <v>WPR</v>
      </c>
      <c r="D3" s="10" t="s">
        <v>172</v>
      </c>
      <c r="E3" s="10" t="s">
        <v>454</v>
      </c>
      <c r="F3" s="31">
        <v>9.9191620391127933E-7</v>
      </c>
      <c r="G3" s="22">
        <v>6890079.7369999997</v>
      </c>
      <c r="H3" s="1">
        <v>6946231657302.6504</v>
      </c>
      <c r="I3" s="1">
        <f t="shared" ref="I3:I65" si="0">F3*100</f>
        <v>9.9191620391127935E-5</v>
      </c>
    </row>
    <row r="4" spans="1:17" hidden="1" x14ac:dyDescent="0.3">
      <c r="A4" s="2" t="s">
        <v>404</v>
      </c>
      <c r="B4" s="10" t="s">
        <v>273</v>
      </c>
      <c r="C4" s="10" t="str">
        <f>VLOOKUP(B4,'Share paid by government'!$B$2:$C$196,2,0)</f>
        <v>WPR</v>
      </c>
      <c r="D4" s="10" t="s">
        <v>429</v>
      </c>
      <c r="E4" s="10" t="s">
        <v>455</v>
      </c>
      <c r="F4" s="31">
        <v>1.2292369183932584E-6</v>
      </c>
      <c r="G4" s="22">
        <v>1995507</v>
      </c>
      <c r="H4" s="1">
        <v>1623370540000</v>
      </c>
      <c r="I4" s="1">
        <f t="shared" si="0"/>
        <v>1.2292369183932583E-4</v>
      </c>
    </row>
    <row r="5" spans="1:17" hidden="1" x14ac:dyDescent="0.3">
      <c r="A5" s="2" t="s">
        <v>95</v>
      </c>
      <c r="B5" s="10" t="s">
        <v>282</v>
      </c>
      <c r="C5" s="10" t="str">
        <f>VLOOKUP(B5,'Share paid by government'!$B$2:$C$196,2,0)</f>
        <v>AFR</v>
      </c>
      <c r="D5" s="10" t="s">
        <v>95</v>
      </c>
      <c r="E5" s="10" t="s">
        <v>456</v>
      </c>
      <c r="F5" s="31">
        <v>1.6639190877220972E-6</v>
      </c>
      <c r="G5" s="22">
        <v>824237.62299999991</v>
      </c>
      <c r="H5" s="1">
        <v>495359196899.64008</v>
      </c>
      <c r="I5" s="1">
        <f t="shared" si="0"/>
        <v>1.6639190877220972E-4</v>
      </c>
    </row>
    <row r="6" spans="1:17" hidden="1" x14ac:dyDescent="0.3">
      <c r="A6" s="2" t="s">
        <v>73</v>
      </c>
      <c r="B6" s="10" t="s">
        <v>259</v>
      </c>
      <c r="C6" s="10" t="str">
        <f>VLOOKUP(B6,'Share paid by government'!$B$2:$C$196,2,0)</f>
        <v>WPR</v>
      </c>
      <c r="D6" s="10" t="s">
        <v>73</v>
      </c>
      <c r="E6" s="10" t="s">
        <v>457</v>
      </c>
      <c r="F6" s="31">
        <v>3.0474750786115782E-6</v>
      </c>
      <c r="G6" s="25">
        <v>15836083.815999985</v>
      </c>
      <c r="H6" s="1">
        <v>5196460482037.7607</v>
      </c>
      <c r="I6" s="1">
        <f t="shared" si="0"/>
        <v>3.0474750786115782E-4</v>
      </c>
    </row>
    <row r="7" spans="1:17" hidden="1" x14ac:dyDescent="0.3">
      <c r="A7" s="2" t="s">
        <v>399</v>
      </c>
      <c r="B7" s="10" t="s">
        <v>180</v>
      </c>
      <c r="C7" s="10" t="str">
        <f>VLOOKUP(B7,'Share paid by government'!$B$2:$C$196,2,0)</f>
        <v>AFR</v>
      </c>
      <c r="D7" s="10" t="s">
        <v>35</v>
      </c>
      <c r="E7" s="10" t="s">
        <v>458</v>
      </c>
      <c r="F7" s="31">
        <v>5.4548742940824089E-6</v>
      </c>
      <c r="G7" s="22">
        <v>111925</v>
      </c>
      <c r="H7" s="1">
        <v>20518346338.690002</v>
      </c>
      <c r="I7" s="1">
        <f t="shared" si="0"/>
        <v>5.4548742940824083E-4</v>
      </c>
    </row>
    <row r="8" spans="1:17" hidden="1" x14ac:dyDescent="0.3">
      <c r="A8" s="2" t="s">
        <v>28</v>
      </c>
      <c r="B8" s="10" t="s">
        <v>211</v>
      </c>
      <c r="C8" s="10" t="str">
        <f>VLOOKUP(B8,'Share paid by government'!$B$2:$C$196,2,0)</f>
        <v>WPR</v>
      </c>
      <c r="D8" s="10" t="s">
        <v>28</v>
      </c>
      <c r="E8" s="10" t="s">
        <v>459</v>
      </c>
      <c r="F8" s="31">
        <v>9.1445996395759923E-6</v>
      </c>
      <c r="G8" s="22">
        <v>6601668</v>
      </c>
      <c r="H8" s="1">
        <v>721919849987.6698</v>
      </c>
      <c r="I8" s="1">
        <f t="shared" si="0"/>
        <v>9.1445996395759924E-4</v>
      </c>
    </row>
    <row r="9" spans="1:17" hidden="1" x14ac:dyDescent="0.3">
      <c r="A9" s="2" t="s">
        <v>142</v>
      </c>
      <c r="B9" s="10" t="s">
        <v>334</v>
      </c>
      <c r="C9" s="10" t="str">
        <f>VLOOKUP(B9,'Share paid by government'!$B$2:$C$196,2,0)</f>
        <v>AFR</v>
      </c>
      <c r="D9" s="10" t="s">
        <v>142</v>
      </c>
      <c r="E9" s="10" t="s">
        <v>460</v>
      </c>
      <c r="F9" s="31">
        <v>1.0231086406169967E-5</v>
      </c>
      <c r="G9" s="22">
        <v>13099000</v>
      </c>
      <c r="H9" s="1">
        <v>1280313691036.8098</v>
      </c>
      <c r="I9" s="1">
        <f t="shared" si="0"/>
        <v>1.0231086406169967E-3</v>
      </c>
    </row>
    <row r="10" spans="1:17" hidden="1" x14ac:dyDescent="0.3">
      <c r="A10" s="2" t="s">
        <v>109</v>
      </c>
      <c r="B10" s="10" t="s">
        <v>297</v>
      </c>
      <c r="C10" s="10" t="str">
        <f>VLOOKUP(B10,'Share paid by government'!$B$2:$C$196,2,0)</f>
        <v>SEAR</v>
      </c>
      <c r="D10" s="10" t="s">
        <v>109</v>
      </c>
      <c r="E10" s="10" t="s">
        <v>461</v>
      </c>
      <c r="F10" s="31">
        <v>1.4168454896949015E-5</v>
      </c>
      <c r="G10" s="22">
        <v>11130959.739999998</v>
      </c>
      <c r="H10" s="1">
        <v>785615638470</v>
      </c>
      <c r="I10" s="1">
        <f t="shared" si="0"/>
        <v>1.4168454896949015E-3</v>
      </c>
    </row>
    <row r="11" spans="1:17" hidden="1" x14ac:dyDescent="0.3">
      <c r="A11" s="2" t="s">
        <v>165</v>
      </c>
      <c r="B11" s="10" t="s">
        <v>358</v>
      </c>
      <c r="C11" s="10" t="str">
        <f>VLOOKUP(B11,'Share paid by government'!$B$2:$C$196,2,0)</f>
        <v>AFR</v>
      </c>
      <c r="D11" s="10" t="s">
        <v>165</v>
      </c>
      <c r="E11" s="10" t="s">
        <v>462</v>
      </c>
      <c r="F11" s="31">
        <v>1.550274433222186E-5</v>
      </c>
      <c r="G11" s="22">
        <v>49668711</v>
      </c>
      <c r="H11" s="1">
        <v>3203865711489.8999</v>
      </c>
      <c r="I11" s="1">
        <f t="shared" si="0"/>
        <v>1.5502744332221859E-3</v>
      </c>
    </row>
    <row r="12" spans="1:17" hidden="1" x14ac:dyDescent="0.3">
      <c r="A12" s="2" t="s">
        <v>167</v>
      </c>
      <c r="B12" s="10" t="s">
        <v>362</v>
      </c>
      <c r="C12" s="10" t="str">
        <f>VLOOKUP(B12,'Share paid by government'!$B$2:$C$196,2,0)</f>
        <v>AFR</v>
      </c>
      <c r="D12" s="10" t="s">
        <v>426</v>
      </c>
      <c r="E12" s="10" t="s">
        <v>463</v>
      </c>
      <c r="F12" s="31">
        <v>2.1729409353568073E-5</v>
      </c>
      <c r="G12" s="22">
        <v>44648324.060000002</v>
      </c>
      <c r="H12" s="1">
        <v>2054741725074.48</v>
      </c>
      <c r="I12" s="1">
        <f t="shared" si="0"/>
        <v>2.1729409353568071E-3</v>
      </c>
    </row>
    <row r="13" spans="1:17" hidden="1" x14ac:dyDescent="0.3">
      <c r="A13" s="2" t="s">
        <v>94</v>
      </c>
      <c r="B13" s="10" t="s">
        <v>281</v>
      </c>
      <c r="C13" s="10" t="str">
        <f>VLOOKUP(B13,'Share paid by government'!$B$2:$C$196,2,0)</f>
        <v>AFR</v>
      </c>
      <c r="D13" s="10" t="s">
        <v>94</v>
      </c>
      <c r="E13" s="10" t="s">
        <v>464</v>
      </c>
      <c r="F13" s="31">
        <v>2.2449998659863164E-5</v>
      </c>
      <c r="G13" s="22">
        <v>14993642.220000003</v>
      </c>
      <c r="H13" s="1">
        <v>667868290202</v>
      </c>
      <c r="I13" s="1">
        <f t="shared" si="0"/>
        <v>2.2449998659863162E-3</v>
      </c>
    </row>
    <row r="14" spans="1:17" hidden="1" x14ac:dyDescent="0.3">
      <c r="A14" s="2" t="s">
        <v>131</v>
      </c>
      <c r="B14" s="10" t="s">
        <v>323</v>
      </c>
      <c r="C14" s="10" t="str">
        <f>VLOOKUP(B14,'Share paid by government'!$B$2:$C$196,2,0)</f>
        <v>AFR</v>
      </c>
      <c r="D14" s="10" t="s">
        <v>131</v>
      </c>
      <c r="E14" s="10" t="s">
        <v>465</v>
      </c>
      <c r="F14" s="31">
        <v>2.3270977252385506E-5</v>
      </c>
      <c r="G14" s="22">
        <v>10794012</v>
      </c>
      <c r="H14" s="1">
        <v>463840082130.34998</v>
      </c>
      <c r="I14" s="1">
        <f t="shared" si="0"/>
        <v>2.3270977252385508E-3</v>
      </c>
    </row>
    <row r="15" spans="1:17" x14ac:dyDescent="0.3">
      <c r="A15" s="2" t="s">
        <v>413</v>
      </c>
      <c r="B15" s="10" t="s">
        <v>181</v>
      </c>
      <c r="C15" s="10" t="str">
        <f>VLOOKUP(B15,'Share paid by government'!$B$2:$C$196,2,0)</f>
        <v>EMR</v>
      </c>
      <c r="D15" s="10" t="s">
        <v>427</v>
      </c>
      <c r="E15" s="10" t="s">
        <v>466</v>
      </c>
      <c r="F15" s="31">
        <v>2.8648622309446241E-5</v>
      </c>
      <c r="G15" s="22">
        <v>12406808</v>
      </c>
      <c r="H15" s="1">
        <v>433068224572.50006</v>
      </c>
      <c r="I15" s="1">
        <f t="shared" si="0"/>
        <v>2.8648622309446242E-3</v>
      </c>
    </row>
    <row r="16" spans="1:17" hidden="1" x14ac:dyDescent="0.3">
      <c r="A16" s="2" t="s">
        <v>151</v>
      </c>
      <c r="B16" s="10" t="s">
        <v>343</v>
      </c>
      <c r="C16" s="10" t="str">
        <f>VLOOKUP(B16,'Share paid by government'!$B$2:$C$196,2,0)</f>
        <v>SEAR</v>
      </c>
      <c r="D16" s="10" t="s">
        <v>151</v>
      </c>
      <c r="E16" s="10" t="s">
        <v>467</v>
      </c>
      <c r="F16" s="31">
        <v>3.8016590306997738E-5</v>
      </c>
      <c r="G16" s="22">
        <v>5750392</v>
      </c>
      <c r="H16" s="1">
        <v>151260067080.28</v>
      </c>
      <c r="I16" s="1">
        <f t="shared" si="0"/>
        <v>3.8016590306997737E-3</v>
      </c>
    </row>
    <row r="17" spans="1:9" hidden="1" x14ac:dyDescent="0.3">
      <c r="A17" s="2" t="s">
        <v>26</v>
      </c>
      <c r="B17" s="10" t="s">
        <v>209</v>
      </c>
      <c r="C17" s="10" t="str">
        <f>VLOOKUP(B17,'Share paid by government'!$B$2:$C$196,2,0)</f>
        <v>AFR</v>
      </c>
      <c r="D17" s="10" t="s">
        <v>26</v>
      </c>
      <c r="E17" s="10" t="s">
        <v>468</v>
      </c>
      <c r="F17" s="31">
        <v>3.9739498984631365E-5</v>
      </c>
      <c r="G17" s="22">
        <v>14132189</v>
      </c>
      <c r="H17" s="1">
        <v>355620713926.59998</v>
      </c>
      <c r="I17" s="1">
        <f t="shared" si="0"/>
        <v>3.9739498984631364E-3</v>
      </c>
    </row>
    <row r="18" spans="1:9" hidden="1" x14ac:dyDescent="0.3">
      <c r="A18" s="2" t="s">
        <v>397</v>
      </c>
      <c r="B18" s="10" t="s">
        <v>227</v>
      </c>
      <c r="C18" s="10" t="str">
        <f>VLOOKUP(B18,'Share paid by government'!$B$2:$C$196,2,0)</f>
        <v>AFR</v>
      </c>
      <c r="D18" s="10" t="s">
        <v>425</v>
      </c>
      <c r="E18" s="10" t="s">
        <v>469</v>
      </c>
      <c r="F18" s="31">
        <v>4.7154796510569933E-5</v>
      </c>
      <c r="G18" s="22">
        <v>91235850</v>
      </c>
      <c r="H18" s="1">
        <v>1934815898941.4602</v>
      </c>
      <c r="I18" s="1">
        <f t="shared" si="0"/>
        <v>4.7154796510569929E-3</v>
      </c>
    </row>
    <row r="19" spans="1:9" hidden="1" x14ac:dyDescent="0.3">
      <c r="A19" s="2" t="s">
        <v>158</v>
      </c>
      <c r="B19" s="10" t="s">
        <v>351</v>
      </c>
      <c r="C19" s="10" t="str">
        <f>VLOOKUP(B19,'Share paid by government'!$B$2:$C$196,2,0)</f>
        <v>AFR</v>
      </c>
      <c r="D19" s="10" t="s">
        <v>158</v>
      </c>
      <c r="E19" s="10" t="s">
        <v>470</v>
      </c>
      <c r="F19" s="31">
        <v>5.8268548296585589E-5</v>
      </c>
      <c r="G19" s="22">
        <v>3803276</v>
      </c>
      <c r="H19" s="1">
        <v>65271507720.449997</v>
      </c>
      <c r="I19" s="1">
        <f t="shared" si="0"/>
        <v>5.8268548296585591E-3</v>
      </c>
    </row>
    <row r="20" spans="1:9" hidden="1" x14ac:dyDescent="0.3">
      <c r="A20" s="2" t="s">
        <v>39</v>
      </c>
      <c r="B20" s="10" t="s">
        <v>221</v>
      </c>
      <c r="C20" s="10" t="str">
        <f>VLOOKUP(B20,'Share paid by government'!$B$2:$C$196,2,0)</f>
        <v>AFR</v>
      </c>
      <c r="D20" s="10" t="s">
        <v>39</v>
      </c>
      <c r="E20" s="39" t="s">
        <v>471</v>
      </c>
      <c r="F20" s="31">
        <v>5.9729631069243205E-5</v>
      </c>
      <c r="G20" s="22">
        <v>17573168.916999999</v>
      </c>
      <c r="H20" s="1">
        <v>294211911281.14996</v>
      </c>
      <c r="I20" s="1">
        <f t="shared" si="0"/>
        <v>5.9729631069243205E-3</v>
      </c>
    </row>
    <row r="21" spans="1:9" hidden="1" x14ac:dyDescent="0.3">
      <c r="A21" s="2" t="s">
        <v>86</v>
      </c>
      <c r="B21" s="10" t="s">
        <v>272</v>
      </c>
      <c r="C21" s="10" t="str">
        <f>VLOOKUP(B21,'Share paid by government'!$B$2:$C$196,2,0)</f>
        <v>EUR</v>
      </c>
      <c r="D21" s="10" t="s">
        <v>86</v>
      </c>
      <c r="E21" s="10" t="s">
        <v>472</v>
      </c>
      <c r="F21" s="31">
        <v>6.2411294967645357E-5</v>
      </c>
      <c r="G21" s="22">
        <v>246124.67100000032</v>
      </c>
      <c r="H21" s="1">
        <v>3943591799.0100002</v>
      </c>
      <c r="I21" s="1">
        <f t="shared" si="0"/>
        <v>6.2411294967645355E-3</v>
      </c>
    </row>
    <row r="22" spans="1:9" x14ac:dyDescent="0.3">
      <c r="A22" s="2" t="s">
        <v>173</v>
      </c>
      <c r="B22" s="10" t="s">
        <v>369</v>
      </c>
      <c r="C22" s="10" t="str">
        <f>VLOOKUP(B22,'Share paid by government'!$B$2:$C$196,2,0)</f>
        <v>EMR</v>
      </c>
      <c r="D22" s="10" t="s">
        <v>173</v>
      </c>
      <c r="E22" s="10" t="s">
        <v>473</v>
      </c>
      <c r="F22" s="31">
        <v>6.3919913815390297E-5</v>
      </c>
      <c r="G22" s="22">
        <v>24829382</v>
      </c>
      <c r="H22" s="1">
        <v>388445173310.32001</v>
      </c>
      <c r="I22" s="1">
        <f t="shared" si="0"/>
        <v>6.39199138153903E-3</v>
      </c>
    </row>
    <row r="23" spans="1:9" hidden="1" x14ac:dyDescent="0.3">
      <c r="A23" s="2" t="s">
        <v>139</v>
      </c>
      <c r="B23" s="10" t="s">
        <v>331</v>
      </c>
      <c r="C23" s="10" t="str">
        <f>VLOOKUP(B23,'Share paid by government'!$B$2:$C$196,2,0)</f>
        <v>AFR</v>
      </c>
      <c r="D23" s="10" t="s">
        <v>139</v>
      </c>
      <c r="E23" s="10" t="s">
        <v>474</v>
      </c>
      <c r="F23" s="31">
        <v>7.1393483188108854E-5</v>
      </c>
      <c r="G23" s="22">
        <v>10642755</v>
      </c>
      <c r="H23" s="1">
        <v>149071799339.98001</v>
      </c>
      <c r="I23" s="1">
        <f t="shared" si="0"/>
        <v>7.139348318810885E-3</v>
      </c>
    </row>
    <row r="24" spans="1:9" hidden="1" x14ac:dyDescent="0.3">
      <c r="A24" s="2" t="s">
        <v>66</v>
      </c>
      <c r="B24" s="10" t="s">
        <v>252</v>
      </c>
      <c r="C24" s="10" t="str">
        <f>VLOOKUP(B24,'Share paid by government'!$B$2:$C$196,2,0)</f>
        <v>AFR</v>
      </c>
      <c r="D24" s="10" t="s">
        <v>66</v>
      </c>
      <c r="E24" s="10" t="s">
        <v>475</v>
      </c>
      <c r="F24" s="31">
        <v>7.7181576713052712E-5</v>
      </c>
      <c r="G24" s="22">
        <v>1220485</v>
      </c>
      <c r="H24" s="1">
        <v>15813164902.519999</v>
      </c>
      <c r="I24" s="1">
        <f t="shared" si="0"/>
        <v>7.7181576713052716E-3</v>
      </c>
    </row>
    <row r="25" spans="1:9" hidden="1" x14ac:dyDescent="0.3">
      <c r="A25" s="2" t="s">
        <v>396</v>
      </c>
      <c r="B25" s="10" t="s">
        <v>179</v>
      </c>
      <c r="C25" s="10" t="str">
        <f>VLOOKUP(B25,'Share paid by government'!$B$2:$C$196,2,0)</f>
        <v>AFR</v>
      </c>
      <c r="D25" s="10" t="s">
        <v>428</v>
      </c>
      <c r="E25" s="10" t="s">
        <v>476</v>
      </c>
      <c r="F25" s="31">
        <v>8.317135401349489E-5</v>
      </c>
      <c r="G25" s="22">
        <v>4508344.78</v>
      </c>
      <c r="H25" s="1">
        <v>54205499399.090012</v>
      </c>
      <c r="I25" s="1">
        <f t="shared" si="0"/>
        <v>8.3171354013494882E-3</v>
      </c>
    </row>
    <row r="26" spans="1:9" hidden="1" x14ac:dyDescent="0.3">
      <c r="A26" s="2" t="s">
        <v>116</v>
      </c>
      <c r="B26" s="10" t="s">
        <v>304</v>
      </c>
      <c r="C26" s="10" t="str">
        <f>VLOOKUP(B26,'Share paid by government'!$B$2:$C$196,2,0)</f>
        <v>AFR</v>
      </c>
      <c r="D26" s="10" t="s">
        <v>116</v>
      </c>
      <c r="E26" s="10" t="s">
        <v>477</v>
      </c>
      <c r="F26" s="31">
        <v>9.5325513991884807E-5</v>
      </c>
      <c r="G26" s="22">
        <v>55709484</v>
      </c>
      <c r="H26" s="1">
        <v>584413150971.76001</v>
      </c>
      <c r="I26" s="1">
        <f t="shared" si="0"/>
        <v>9.5325513991884811E-3</v>
      </c>
    </row>
    <row r="27" spans="1:9" hidden="1" x14ac:dyDescent="0.3">
      <c r="A27" s="2" t="s">
        <v>29</v>
      </c>
      <c r="B27" s="10" t="s">
        <v>212</v>
      </c>
      <c r="C27" s="10" t="str">
        <f>VLOOKUP(B27,'Share paid by government'!$B$2:$C$196,2,0)</f>
        <v>AFR</v>
      </c>
      <c r="D27" s="10" t="s">
        <v>29</v>
      </c>
      <c r="E27" s="10" t="s">
        <v>478</v>
      </c>
      <c r="F27" s="31">
        <v>1.1679733921676609E-4</v>
      </c>
      <c r="G27" s="22">
        <v>20811896.373</v>
      </c>
      <c r="H27" s="1">
        <v>178188103535.26001</v>
      </c>
      <c r="I27" s="1">
        <f t="shared" si="0"/>
        <v>1.1679733921676608E-2</v>
      </c>
    </row>
    <row r="28" spans="1:9" hidden="1" x14ac:dyDescent="0.3">
      <c r="A28" s="2" t="s">
        <v>16</v>
      </c>
      <c r="B28" s="10" t="s">
        <v>199</v>
      </c>
      <c r="C28" s="10" t="str">
        <f>VLOOKUP(B28,'Share paid by government'!$B$2:$C$196,2,0)</f>
        <v>AMR</v>
      </c>
      <c r="D28" s="10" t="s">
        <v>16</v>
      </c>
      <c r="E28" s="10" t="s">
        <v>479</v>
      </c>
      <c r="F28" s="31">
        <v>1.1882542552302432E-4</v>
      </c>
      <c r="G28" s="22">
        <v>1301.5</v>
      </c>
      <c r="H28" s="1">
        <v>10953043.040000001</v>
      </c>
      <c r="I28" s="1">
        <f t="shared" si="0"/>
        <v>1.1882542552302432E-2</v>
      </c>
    </row>
    <row r="29" spans="1:9" hidden="1" x14ac:dyDescent="0.3">
      <c r="A29" s="2" t="s">
        <v>170</v>
      </c>
      <c r="B29" s="10" t="s">
        <v>366</v>
      </c>
      <c r="C29" s="10" t="str">
        <f>VLOOKUP(B29,'Share paid by government'!$B$2:$C$196,2,0)</f>
        <v>WPR</v>
      </c>
      <c r="D29" s="10" t="s">
        <v>170</v>
      </c>
      <c r="E29" s="10" t="s">
        <v>480</v>
      </c>
      <c r="F29" s="31">
        <v>1.1978646225446579E-4</v>
      </c>
      <c r="G29" s="22">
        <v>288782.99999999994</v>
      </c>
      <c r="H29" s="1">
        <v>2410815000</v>
      </c>
      <c r="I29" s="1">
        <f t="shared" si="0"/>
        <v>1.1978646225446579E-2</v>
      </c>
    </row>
    <row r="30" spans="1:9" hidden="1" x14ac:dyDescent="0.3">
      <c r="A30" s="2" t="s">
        <v>25</v>
      </c>
      <c r="B30" s="10" t="s">
        <v>208</v>
      </c>
      <c r="C30" s="10" t="str">
        <f>VLOOKUP(B30,'Share paid by government'!$B$2:$C$196,2,0)</f>
        <v>AFR</v>
      </c>
      <c r="D30" s="10" t="s">
        <v>25</v>
      </c>
      <c r="E30" s="10" t="s">
        <v>481</v>
      </c>
      <c r="F30" s="31">
        <v>1.2710303827740809E-4</v>
      </c>
      <c r="G30" s="22">
        <v>21126194</v>
      </c>
      <c r="H30" s="1">
        <v>166213131380</v>
      </c>
      <c r="I30" s="1">
        <f t="shared" si="0"/>
        <v>1.2710303827740809E-2</v>
      </c>
    </row>
    <row r="31" spans="1:9" hidden="1" x14ac:dyDescent="0.3">
      <c r="A31" s="2" t="s">
        <v>31</v>
      </c>
      <c r="B31" s="10" t="s">
        <v>214</v>
      </c>
      <c r="C31" s="10" t="str">
        <f>VLOOKUP(B31,'Share paid by government'!$B$2:$C$196,2,0)</f>
        <v>AFR</v>
      </c>
      <c r="D31" s="10" t="s">
        <v>31</v>
      </c>
      <c r="E31" s="10" t="s">
        <v>482</v>
      </c>
      <c r="F31" s="31">
        <v>1.3304142720060684E-4</v>
      </c>
      <c r="G31" s="22">
        <v>11514936.006999999</v>
      </c>
      <c r="H31" s="1">
        <v>86551506920</v>
      </c>
      <c r="I31" s="1">
        <f t="shared" si="0"/>
        <v>1.3304142720060684E-2</v>
      </c>
    </row>
    <row r="32" spans="1:9" hidden="1" x14ac:dyDescent="0.3">
      <c r="A32" s="2" t="s">
        <v>398</v>
      </c>
      <c r="B32" s="10" t="s">
        <v>218</v>
      </c>
      <c r="C32" s="10" t="str">
        <f>VLOOKUP(B32,'Share paid by government'!$B$2:$C$196,2,0)</f>
        <v>AFR</v>
      </c>
      <c r="D32" s="10" t="s">
        <v>36</v>
      </c>
      <c r="E32" s="39" t="s">
        <v>483</v>
      </c>
      <c r="F32" s="31">
        <v>1.6806479713947926E-4</v>
      </c>
      <c r="G32" s="22">
        <v>4850268.2039999999</v>
      </c>
      <c r="H32" s="1">
        <v>28859513036.359997</v>
      </c>
      <c r="I32" s="1">
        <f t="shared" si="0"/>
        <v>1.6806479713947924E-2</v>
      </c>
    </row>
    <row r="33" spans="1:9" hidden="1" x14ac:dyDescent="0.3">
      <c r="A33" s="2" t="s">
        <v>67</v>
      </c>
      <c r="B33" s="10" t="s">
        <v>253</v>
      </c>
      <c r="C33" s="10" t="str">
        <f>VLOOKUP(B33,'Share paid by government'!$B$2:$C$196,2,0)</f>
        <v>AMR</v>
      </c>
      <c r="D33" s="10" t="s">
        <v>67</v>
      </c>
      <c r="E33" s="10" t="s">
        <v>484</v>
      </c>
      <c r="F33" s="31">
        <v>1.7593848058146031E-4</v>
      </c>
      <c r="G33" s="22">
        <v>520000</v>
      </c>
      <c r="H33" s="1">
        <v>2955578553.8299999</v>
      </c>
      <c r="I33" s="1">
        <f t="shared" si="0"/>
        <v>1.7593848058146032E-2</v>
      </c>
    </row>
    <row r="34" spans="1:9" hidden="1" x14ac:dyDescent="0.3">
      <c r="A34" s="2" t="s">
        <v>17</v>
      </c>
      <c r="B34" s="10" t="s">
        <v>200</v>
      </c>
      <c r="C34" s="10" t="str">
        <f>VLOOKUP(B34,'Share paid by government'!$B$2:$C$196,2,0)</f>
        <v>AFR</v>
      </c>
      <c r="D34" s="10" t="s">
        <v>17</v>
      </c>
      <c r="E34" s="10" t="s">
        <v>485</v>
      </c>
      <c r="F34" s="31">
        <v>1.9460119088957829E-4</v>
      </c>
      <c r="G34" s="22">
        <v>18113692.261</v>
      </c>
      <c r="H34" s="1">
        <v>93081096668.509979</v>
      </c>
      <c r="I34" s="1">
        <f t="shared" si="0"/>
        <v>1.9460119088957829E-2</v>
      </c>
    </row>
    <row r="35" spans="1:9" hidden="1" x14ac:dyDescent="0.3">
      <c r="A35" s="2" t="s">
        <v>83</v>
      </c>
      <c r="B35" s="10" t="s">
        <v>269</v>
      </c>
      <c r="C35" s="10" t="str">
        <f>VLOOKUP(B35,'Share paid by government'!$B$2:$C$196,2,0)</f>
        <v>AFR</v>
      </c>
      <c r="D35" s="10" t="s">
        <v>83</v>
      </c>
      <c r="E35" s="10" t="s">
        <v>486</v>
      </c>
      <c r="F35" s="31">
        <v>1.9781467462289996E-4</v>
      </c>
      <c r="G35" s="22">
        <v>21000000</v>
      </c>
      <c r="H35" s="1">
        <v>106159970386.59003</v>
      </c>
      <c r="I35" s="1">
        <f t="shared" si="0"/>
        <v>1.9781467462289995E-2</v>
      </c>
    </row>
    <row r="36" spans="1:9" hidden="1" x14ac:dyDescent="0.3">
      <c r="A36" s="2" t="s">
        <v>90</v>
      </c>
      <c r="B36" s="10" t="s">
        <v>277</v>
      </c>
      <c r="C36" s="10" t="str">
        <f>VLOOKUP(B36,'Share paid by government'!$B$2:$C$196,2,0)</f>
        <v>AFR</v>
      </c>
      <c r="D36" s="10" t="s">
        <v>90</v>
      </c>
      <c r="E36" s="10" t="s">
        <v>487</v>
      </c>
      <c r="F36" s="31">
        <v>2.2319834361626088E-4</v>
      </c>
      <c r="G36" s="22">
        <v>3632369</v>
      </c>
      <c r="H36" s="1">
        <v>16274175431.360001</v>
      </c>
      <c r="I36" s="1">
        <f t="shared" si="0"/>
        <v>2.2319834361626087E-2</v>
      </c>
    </row>
    <row r="37" spans="1:9" hidden="1" x14ac:dyDescent="0.3">
      <c r="A37" s="2" t="s">
        <v>12</v>
      </c>
      <c r="B37" s="10" t="s">
        <v>195</v>
      </c>
      <c r="C37" s="10" t="str">
        <f>VLOOKUP(B37,'Share paid by government'!$B$2:$C$196,2,0)</f>
        <v>SEAR</v>
      </c>
      <c r="D37" s="10" t="s">
        <v>12</v>
      </c>
      <c r="E37" s="39" t="s">
        <v>488</v>
      </c>
      <c r="F37" s="31">
        <v>2.3152893203331115E-4</v>
      </c>
      <c r="G37" s="22">
        <v>40708033.000000007</v>
      </c>
      <c r="H37" s="1">
        <v>175822661308.45001</v>
      </c>
      <c r="I37" s="1">
        <f t="shared" si="0"/>
        <v>2.3152893203331117E-2</v>
      </c>
    </row>
    <row r="38" spans="1:9" hidden="1" x14ac:dyDescent="0.3">
      <c r="A38" s="2" t="s">
        <v>405</v>
      </c>
      <c r="B38" s="10" t="s">
        <v>320</v>
      </c>
      <c r="C38" s="10" t="str">
        <f>VLOOKUP(B38,'Share paid by government'!$B$2:$C$196,2,0)</f>
        <v>EUR</v>
      </c>
      <c r="D38" s="10" t="s">
        <v>430</v>
      </c>
      <c r="E38" s="10" t="s">
        <v>489</v>
      </c>
      <c r="F38" s="31">
        <v>2.4228872393732543E-4</v>
      </c>
      <c r="G38" s="25">
        <v>119237.7919999999</v>
      </c>
      <c r="H38" s="1">
        <v>492131000</v>
      </c>
      <c r="I38" s="1">
        <f t="shared" si="0"/>
        <v>2.4228872393732542E-2</v>
      </c>
    </row>
    <row r="39" spans="1:9" hidden="1" x14ac:dyDescent="0.3">
      <c r="A39" s="2" t="s">
        <v>18</v>
      </c>
      <c r="B39" s="10" t="s">
        <v>201</v>
      </c>
      <c r="C39" s="10" t="str">
        <f>VLOOKUP(B39,'Share paid by government'!$B$2:$C$196,2,0)</f>
        <v>SEAR</v>
      </c>
      <c r="D39" s="10" t="s">
        <v>18</v>
      </c>
      <c r="E39" s="10" t="s">
        <v>490</v>
      </c>
      <c r="F39" s="31">
        <v>2.440584724855594E-4</v>
      </c>
      <c r="G39" s="22">
        <v>346602.71399999992</v>
      </c>
      <c r="H39" s="1">
        <v>1420162596.5699999</v>
      </c>
      <c r="I39" s="1">
        <f t="shared" si="0"/>
        <v>2.4405847248555941E-2</v>
      </c>
    </row>
    <row r="40" spans="1:9" hidden="1" x14ac:dyDescent="0.3">
      <c r="A40" s="2" t="s">
        <v>137</v>
      </c>
      <c r="B40" s="10" t="s">
        <v>329</v>
      </c>
      <c r="C40" s="10" t="str">
        <f>VLOOKUP(B40,'Share paid by government'!$B$2:$C$196,2,0)</f>
        <v>AFR</v>
      </c>
      <c r="D40" s="10" t="s">
        <v>329</v>
      </c>
      <c r="E40" s="39" t="s">
        <v>491</v>
      </c>
      <c r="F40" s="31">
        <v>3.1243967592829827E-4</v>
      </c>
      <c r="G40" s="22">
        <v>91768.25</v>
      </c>
      <c r="H40" s="1">
        <v>293715097.88999999</v>
      </c>
      <c r="I40" s="1">
        <f t="shared" si="0"/>
        <v>3.1243967592829828E-2</v>
      </c>
    </row>
    <row r="41" spans="1:9" hidden="1" x14ac:dyDescent="0.3">
      <c r="A41" s="2" t="s">
        <v>4</v>
      </c>
      <c r="B41" s="10" t="s">
        <v>187</v>
      </c>
      <c r="C41" s="10" t="str">
        <f>VLOOKUP(B41,'Share paid by government'!$B$2:$C$196,2,0)</f>
        <v>AFR</v>
      </c>
      <c r="D41" s="10" t="s">
        <v>4</v>
      </c>
      <c r="E41" s="10" t="s">
        <v>492</v>
      </c>
      <c r="F41" s="31">
        <v>3.4269867373985715E-4</v>
      </c>
      <c r="G41" s="22">
        <v>26648174.93</v>
      </c>
      <c r="H41" s="1">
        <v>77759784241.910004</v>
      </c>
      <c r="I41" s="1">
        <f t="shared" si="0"/>
        <v>3.4269867373985713E-2</v>
      </c>
    </row>
    <row r="42" spans="1:9" hidden="1" x14ac:dyDescent="0.3">
      <c r="A42" s="2" t="s">
        <v>112</v>
      </c>
      <c r="B42" s="10" t="s">
        <v>300</v>
      </c>
      <c r="C42" s="10" t="str">
        <f>VLOOKUP(B42,'Share paid by government'!$B$2:$C$196,2,0)</f>
        <v>SEAR</v>
      </c>
      <c r="D42" s="10" t="s">
        <v>112</v>
      </c>
      <c r="E42" s="10" t="s">
        <v>493</v>
      </c>
      <c r="F42" s="31">
        <v>3.4685485324739847E-4</v>
      </c>
      <c r="G42" s="22">
        <v>11787478.913000001</v>
      </c>
      <c r="H42" s="1">
        <v>33983895000.000004</v>
      </c>
      <c r="I42" s="1">
        <f t="shared" si="0"/>
        <v>3.4685485324739848E-2</v>
      </c>
    </row>
    <row r="43" spans="1:9" hidden="1" x14ac:dyDescent="0.3">
      <c r="A43" s="2" t="s">
        <v>52</v>
      </c>
      <c r="B43" s="10" t="s">
        <v>238</v>
      </c>
      <c r="C43" s="10" t="str">
        <f>VLOOKUP(B43,'Share paid by government'!$B$2:$C$196,2,0)</f>
        <v>AFR</v>
      </c>
      <c r="D43" s="10" t="s">
        <v>52</v>
      </c>
      <c r="E43" s="10" t="s">
        <v>494</v>
      </c>
      <c r="F43" s="31">
        <v>4.8195776051544048E-4</v>
      </c>
      <c r="G43" s="22">
        <v>764113.94799999986</v>
      </c>
      <c r="H43" s="1">
        <v>1585437585.2</v>
      </c>
      <c r="I43" s="1">
        <f t="shared" si="0"/>
        <v>4.8195776051544049E-2</v>
      </c>
    </row>
    <row r="44" spans="1:9" x14ac:dyDescent="0.3">
      <c r="A44" s="2" t="s">
        <v>121</v>
      </c>
      <c r="B44" s="10" t="s">
        <v>309</v>
      </c>
      <c r="C44" s="10" t="str">
        <f>VLOOKUP(B44,'Share paid by government'!$B$2:$C$196,2,0)</f>
        <v>EMR</v>
      </c>
      <c r="D44" s="10" t="s">
        <v>121</v>
      </c>
      <c r="E44" s="10" t="s">
        <v>495</v>
      </c>
      <c r="F44" s="31">
        <v>5.1521944070762678E-4</v>
      </c>
      <c r="G44" s="22">
        <v>131294608.98500001</v>
      </c>
      <c r="H44" s="1">
        <v>254832404624.85999</v>
      </c>
      <c r="I44" s="1">
        <f t="shared" si="0"/>
        <v>5.1521944070762681E-2</v>
      </c>
    </row>
    <row r="45" spans="1:9" hidden="1" x14ac:dyDescent="0.3">
      <c r="A45" s="2" t="s">
        <v>98</v>
      </c>
      <c r="B45" s="10" t="s">
        <v>285</v>
      </c>
      <c r="C45" s="10" t="str">
        <f>VLOOKUP(B45,'Share paid by government'!$B$2:$C$196,2,0)</f>
        <v>AFR</v>
      </c>
      <c r="D45" s="10" t="s">
        <v>98</v>
      </c>
      <c r="E45" s="10" t="s">
        <v>496</v>
      </c>
      <c r="F45" s="31">
        <v>5.7653929231520637E-4</v>
      </c>
      <c r="G45" s="22">
        <v>21411887.380000003</v>
      </c>
      <c r="H45" s="1">
        <v>37138643741.029999</v>
      </c>
      <c r="I45" s="1">
        <f t="shared" si="0"/>
        <v>5.7653929231520636E-2</v>
      </c>
    </row>
    <row r="46" spans="1:9" x14ac:dyDescent="0.3">
      <c r="A46" s="2" t="s">
        <v>0</v>
      </c>
      <c r="B46" s="10" t="s">
        <v>183</v>
      </c>
      <c r="C46" s="10" t="str">
        <f>VLOOKUP(B46,'Share paid by government'!$B$2:$C$196,2,0)</f>
        <v>EMR</v>
      </c>
      <c r="D46" s="10" t="s">
        <v>0</v>
      </c>
      <c r="E46" s="10" t="s">
        <v>497</v>
      </c>
      <c r="F46" s="31">
        <v>6.0444208822988722E-4</v>
      </c>
      <c r="G46" s="22">
        <v>38092916</v>
      </c>
      <c r="H46" s="1">
        <v>63021614050</v>
      </c>
      <c r="I46" s="1">
        <f t="shared" si="0"/>
        <v>6.0444208822988725E-2</v>
      </c>
    </row>
    <row r="47" spans="1:9" hidden="1" x14ac:dyDescent="0.3">
      <c r="A47" s="2" t="s">
        <v>108</v>
      </c>
      <c r="B47" s="10" t="s">
        <v>296</v>
      </c>
      <c r="C47" s="10" t="str">
        <f>VLOOKUP(B47,'Share paid by government'!$B$2:$C$196,2,0)</f>
        <v>AFR</v>
      </c>
      <c r="D47" s="10" t="s">
        <v>108</v>
      </c>
      <c r="E47" s="10" t="s">
        <v>498</v>
      </c>
      <c r="F47" s="31">
        <v>8.2765479194425663E-4</v>
      </c>
      <c r="G47" s="22">
        <v>46272503</v>
      </c>
      <c r="H47" s="1">
        <v>55907974496.589996</v>
      </c>
      <c r="I47" s="1">
        <f t="shared" si="0"/>
        <v>8.2765479194425659E-2</v>
      </c>
    </row>
    <row r="48" spans="1:9" hidden="1" x14ac:dyDescent="0.3">
      <c r="A48" s="2" t="s">
        <v>100</v>
      </c>
      <c r="B48" s="10" t="s">
        <v>288</v>
      </c>
      <c r="C48" s="10" t="str">
        <f>VLOOKUP(B48,'Share paid by government'!$B$2:$C$196,2,0)</f>
        <v>AFR</v>
      </c>
      <c r="D48" s="10" t="s">
        <v>100</v>
      </c>
      <c r="E48" s="10" t="s">
        <v>499</v>
      </c>
      <c r="F48" s="31">
        <v>1.0432156355867006E-3</v>
      </c>
      <c r="G48" s="22">
        <v>2959779</v>
      </c>
      <c r="H48" s="1">
        <v>2837168940.9499998</v>
      </c>
      <c r="I48" s="1">
        <f t="shared" si="0"/>
        <v>0.10432156355867006</v>
      </c>
    </row>
    <row r="49" spans="1:9" hidden="1" x14ac:dyDescent="0.3">
      <c r="A49" s="2" t="s">
        <v>82</v>
      </c>
      <c r="B49" s="10" t="s">
        <v>268</v>
      </c>
      <c r="C49" s="10" t="str">
        <f>VLOOKUP(B49,'Share paid by government'!$B$2:$C$196,2,0)</f>
        <v>EUR</v>
      </c>
      <c r="D49" s="10" t="s">
        <v>82</v>
      </c>
      <c r="E49" s="10" t="s">
        <v>500</v>
      </c>
      <c r="F49" s="31">
        <v>1.1381252977923262E-3</v>
      </c>
      <c r="G49" s="25">
        <v>10560345.488999993</v>
      </c>
      <c r="H49" s="1">
        <v>9278719583.4099979</v>
      </c>
      <c r="I49" s="1">
        <f t="shared" si="0"/>
        <v>0.11381252977923262</v>
      </c>
    </row>
    <row r="50" spans="1:9" hidden="1" x14ac:dyDescent="0.3">
      <c r="A50" s="2" t="s">
        <v>58</v>
      </c>
      <c r="B50" s="10" t="s">
        <v>244</v>
      </c>
      <c r="C50" s="10" t="str">
        <f>VLOOKUP(B50,'Share paid by government'!$B$2:$C$196,2,0)</f>
        <v>AFR</v>
      </c>
      <c r="D50" s="10" t="s">
        <v>58</v>
      </c>
      <c r="E50" s="10" t="s">
        <v>501</v>
      </c>
      <c r="F50" s="31">
        <v>1.3538464981998361E-3</v>
      </c>
      <c r="G50" s="22">
        <v>1370250.8130000001</v>
      </c>
      <c r="H50" s="1">
        <v>1012116820.3499999</v>
      </c>
      <c r="I50" s="1">
        <f t="shared" si="0"/>
        <v>0.1353846498199836</v>
      </c>
    </row>
    <row r="51" spans="1:9" hidden="1" x14ac:dyDescent="0.3">
      <c r="A51" s="2" t="s">
        <v>159</v>
      </c>
      <c r="B51" s="10" t="s">
        <v>352</v>
      </c>
      <c r="C51" s="10" t="str">
        <f>VLOOKUP(B51,'Share paid by government'!$B$2:$C$196,2,0)</f>
        <v>WPR</v>
      </c>
      <c r="D51" s="10" t="s">
        <v>159</v>
      </c>
      <c r="E51" s="10" t="s">
        <v>502</v>
      </c>
      <c r="F51" s="31">
        <v>1.4724985084902066E-3</v>
      </c>
      <c r="G51" s="22">
        <v>62272.949999999983</v>
      </c>
      <c r="H51" s="1">
        <v>42290671.019999988</v>
      </c>
      <c r="I51" s="1">
        <f t="shared" si="0"/>
        <v>0.14724985084902065</v>
      </c>
    </row>
    <row r="52" spans="1:9" hidden="1" x14ac:dyDescent="0.3">
      <c r="A52" s="2" t="s">
        <v>115</v>
      </c>
      <c r="B52" s="10" t="s">
        <v>303</v>
      </c>
      <c r="C52" s="10" t="str">
        <f>VLOOKUP(B52,'Share paid by government'!$B$2:$C$196,2,0)</f>
        <v>AMR</v>
      </c>
      <c r="D52" s="10" t="s">
        <v>115</v>
      </c>
      <c r="E52" s="10" t="s">
        <v>503</v>
      </c>
      <c r="F52" s="31">
        <v>1.5253906391013035E-3</v>
      </c>
      <c r="G52" s="22">
        <v>3961761.5700000003</v>
      </c>
      <c r="H52" s="1">
        <v>2597211146.0799999</v>
      </c>
      <c r="I52" s="1">
        <f t="shared" si="0"/>
        <v>0.15253906391013036</v>
      </c>
    </row>
    <row r="53" spans="1:9" hidden="1" x14ac:dyDescent="0.3">
      <c r="A53" s="2" t="s">
        <v>174</v>
      </c>
      <c r="B53" s="10" t="s">
        <v>370</v>
      </c>
      <c r="C53" s="10" t="str">
        <f>VLOOKUP(B53,'Share paid by government'!$B$2:$C$196,2,0)</f>
        <v>AFR</v>
      </c>
      <c r="D53" s="10" t="s">
        <v>174</v>
      </c>
      <c r="E53" s="10" t="s">
        <v>504</v>
      </c>
      <c r="F53" s="31">
        <v>1.7810575170134585E-3</v>
      </c>
      <c r="G53" s="22">
        <v>19148014</v>
      </c>
      <c r="H53" s="1">
        <v>10750923997.169996</v>
      </c>
      <c r="I53" s="1">
        <f t="shared" si="0"/>
        <v>0.17810575170134585</v>
      </c>
    </row>
    <row r="54" spans="1:9" hidden="1" x14ac:dyDescent="0.3">
      <c r="A54" s="2" t="s">
        <v>164</v>
      </c>
      <c r="B54" s="10" t="s">
        <v>357</v>
      </c>
      <c r="C54" s="10" t="str">
        <f>VLOOKUP(B54,'Share paid by government'!$B$2:$C$196,2,0)</f>
        <v>WPR</v>
      </c>
      <c r="D54" s="10" t="s">
        <v>164</v>
      </c>
      <c r="E54" s="10" t="s">
        <v>505</v>
      </c>
      <c r="F54" s="31">
        <v>2.5912680914200706E-3</v>
      </c>
      <c r="G54" s="22">
        <v>10967</v>
      </c>
      <c r="H54" s="1">
        <v>4232290.76</v>
      </c>
      <c r="I54" s="1">
        <f t="shared" si="0"/>
        <v>0.25912680914200709</v>
      </c>
    </row>
    <row r="55" spans="1:9" hidden="1" x14ac:dyDescent="0.3">
      <c r="A55" s="2" t="s">
        <v>2</v>
      </c>
      <c r="B55" s="10" t="s">
        <v>185</v>
      </c>
      <c r="C55" s="10" t="str">
        <f>VLOOKUP(B55,'Share paid by government'!$B$2:$C$196,2,0)</f>
        <v>AFR</v>
      </c>
      <c r="D55" s="10" t="s">
        <v>2</v>
      </c>
      <c r="E55" s="10" t="s">
        <v>506</v>
      </c>
      <c r="F55" s="31">
        <v>2.7855141183836265E-3</v>
      </c>
      <c r="G55" s="25">
        <v>15000000</v>
      </c>
      <c r="H55" s="1">
        <v>5385002323.6300001</v>
      </c>
      <c r="I55" s="1">
        <f t="shared" si="0"/>
        <v>0.27855141183836263</v>
      </c>
    </row>
    <row r="56" spans="1:9" hidden="1" x14ac:dyDescent="0.3">
      <c r="A56" s="2" t="s">
        <v>157</v>
      </c>
      <c r="B56" s="10" t="s">
        <v>350</v>
      </c>
      <c r="C56" s="10" t="str">
        <f>VLOOKUP(B56,'Share paid by government'!$B$2:$C$196,2,0)</f>
        <v>SEAR</v>
      </c>
      <c r="D56" s="10" t="s">
        <v>157</v>
      </c>
      <c r="E56" s="10" t="s">
        <v>507</v>
      </c>
      <c r="F56" s="31">
        <v>3.092557385479075E-3</v>
      </c>
      <c r="G56" s="22">
        <v>167129.94999999995</v>
      </c>
      <c r="H56" s="1">
        <v>54042635</v>
      </c>
      <c r="I56" s="1">
        <f t="shared" si="0"/>
        <v>0.3092557385479075</v>
      </c>
    </row>
    <row r="57" spans="1:9" hidden="1" x14ac:dyDescent="0.3">
      <c r="A57" s="2" t="s">
        <v>124</v>
      </c>
      <c r="B57" s="10" t="s">
        <v>312</v>
      </c>
      <c r="C57" s="10" t="str">
        <f>VLOOKUP(B57,'Share paid by government'!$B$2:$C$196,2,0)</f>
        <v>WPR</v>
      </c>
      <c r="D57" s="10" t="s">
        <v>312</v>
      </c>
      <c r="E57" s="39" t="s">
        <v>508</v>
      </c>
      <c r="F57" s="31">
        <v>5.3030849963183659E-3</v>
      </c>
      <c r="G57" s="22">
        <v>4978078.0080000004</v>
      </c>
      <c r="H57" s="1">
        <v>938713600</v>
      </c>
      <c r="I57" s="1">
        <f t="shared" si="0"/>
        <v>0.53030849963183657</v>
      </c>
    </row>
    <row r="58" spans="1:9" hidden="1" x14ac:dyDescent="0.3">
      <c r="A58" s="2" t="s">
        <v>155</v>
      </c>
      <c r="B58" s="10" t="s">
        <v>348</v>
      </c>
      <c r="C58" s="10" t="str">
        <f>VLOOKUP(B58,'Share paid by government'!$B$2:$C$196,2,0)</f>
        <v>EUR</v>
      </c>
      <c r="D58" s="10" t="s">
        <v>155</v>
      </c>
      <c r="E58" s="10" t="s">
        <v>509</v>
      </c>
      <c r="F58" s="31">
        <v>5.8069325955734403E-3</v>
      </c>
      <c r="G58" s="22">
        <v>5772091</v>
      </c>
      <c r="H58" s="1">
        <v>994000000</v>
      </c>
      <c r="I58" s="1">
        <f t="shared" si="0"/>
        <v>0.58069325955734408</v>
      </c>
    </row>
    <row r="59" spans="1:9" hidden="1" x14ac:dyDescent="0.3">
      <c r="A59" s="2" t="s">
        <v>61</v>
      </c>
      <c r="B59" s="10" t="s">
        <v>247</v>
      </c>
      <c r="C59" s="10" t="str">
        <f>VLOOKUP(B59,'Share paid by government'!$B$2:$C$196,2,0)</f>
        <v>AFR</v>
      </c>
      <c r="D59" s="10" t="s">
        <v>61</v>
      </c>
      <c r="E59" s="39" t="s">
        <v>510</v>
      </c>
      <c r="F59" s="31">
        <v>7.5000406121304613E-3</v>
      </c>
      <c r="G59" s="22">
        <v>26768624.899999999</v>
      </c>
      <c r="H59" s="1">
        <v>3569130660</v>
      </c>
      <c r="I59" s="1">
        <f t="shared" si="0"/>
        <v>0.75000406121304608</v>
      </c>
    </row>
    <row r="60" spans="1:9" hidden="1" x14ac:dyDescent="0.3">
      <c r="A60" s="2" t="s">
        <v>135</v>
      </c>
      <c r="B60" s="10" t="s">
        <v>327</v>
      </c>
      <c r="C60" s="10" t="str">
        <f>VLOOKUP(B60,'Share paid by government'!$B$2:$C$196,2,0)</f>
        <v>WPR</v>
      </c>
      <c r="D60" s="10" t="s">
        <v>135</v>
      </c>
      <c r="E60" s="10" t="s">
        <v>511</v>
      </c>
      <c r="F60" s="31">
        <v>1.0174683826616147E-2</v>
      </c>
      <c r="G60" s="22">
        <v>99293</v>
      </c>
      <c r="H60" s="1">
        <v>9758829.040000001</v>
      </c>
      <c r="I60" s="1">
        <f t="shared" si="0"/>
        <v>1.0174683826616147</v>
      </c>
    </row>
    <row r="61" spans="1:9" hidden="1" x14ac:dyDescent="0.3">
      <c r="A61" s="2" t="s">
        <v>13</v>
      </c>
      <c r="B61" s="10" t="s">
        <v>196</v>
      </c>
      <c r="C61" s="10" t="str">
        <f>VLOOKUP(B61,'Share paid by government'!$B$2:$C$196,2,0)</f>
        <v>AMR</v>
      </c>
      <c r="D61" s="10" t="s">
        <v>13</v>
      </c>
      <c r="E61" s="10" t="s">
        <v>512</v>
      </c>
      <c r="F61" s="31">
        <v>1.1044751930849755E-2</v>
      </c>
      <c r="G61" s="25">
        <v>54588.830000000016</v>
      </c>
      <c r="H61" s="1">
        <v>4942513</v>
      </c>
      <c r="I61" s="1">
        <f t="shared" si="0"/>
        <v>1.1044751930849754</v>
      </c>
    </row>
    <row r="62" spans="1:9" hidden="1" x14ac:dyDescent="0.3">
      <c r="A62" s="2" t="s">
        <v>50</v>
      </c>
      <c r="B62" s="10" t="s">
        <v>236</v>
      </c>
      <c r="C62" s="10" t="str">
        <f>VLOOKUP(B62,'Share paid by government'!$B$2:$C$196,2,0)</f>
        <v>AFR</v>
      </c>
      <c r="D62" s="10" t="s">
        <v>50</v>
      </c>
      <c r="E62" s="10" t="s">
        <v>513</v>
      </c>
      <c r="F62" s="31">
        <v>1.1127643011752755E-2</v>
      </c>
      <c r="G62" s="22">
        <v>3477858</v>
      </c>
      <c r="H62" s="1">
        <v>312542197.50999993</v>
      </c>
      <c r="I62" s="1">
        <f t="shared" si="0"/>
        <v>1.1127643011752755</v>
      </c>
    </row>
    <row r="63" spans="1:9" hidden="1" x14ac:dyDescent="0.3">
      <c r="A63" s="2" t="s">
        <v>175</v>
      </c>
      <c r="B63" s="10" t="s">
        <v>371</v>
      </c>
      <c r="C63" s="10" t="str">
        <f>VLOOKUP(B63,'Share paid by government'!$B$2:$C$196,2,0)</f>
        <v>AFR</v>
      </c>
      <c r="D63" s="10" t="s">
        <v>175</v>
      </c>
      <c r="E63" s="10" t="s">
        <v>514</v>
      </c>
      <c r="F63" s="31">
        <v>1.849171489230244E-2</v>
      </c>
      <c r="G63" s="22">
        <v>10489509</v>
      </c>
      <c r="H63" s="1">
        <v>567254527.83000004</v>
      </c>
      <c r="I63" s="1">
        <f t="shared" si="0"/>
        <v>1.849171489230244</v>
      </c>
    </row>
    <row r="64" spans="1:9" hidden="1" x14ac:dyDescent="0.3">
      <c r="A64" s="2" t="s">
        <v>42</v>
      </c>
      <c r="B64" s="10" t="s">
        <v>224</v>
      </c>
      <c r="C64" s="10" t="str">
        <f>VLOOKUP(B64,'Share paid by government'!$B$2:$C$196,2,0)</f>
        <v>EUR</v>
      </c>
      <c r="D64" s="10" t="s">
        <v>42</v>
      </c>
      <c r="E64" s="10" t="s">
        <v>515</v>
      </c>
      <c r="F64" s="17">
        <v>0.14841993435597112</v>
      </c>
      <c r="G64" s="25">
        <v>4278052.3719999995</v>
      </c>
      <c r="H64" s="1">
        <v>28823974.290000003</v>
      </c>
      <c r="I64" s="1">
        <f t="shared" si="0"/>
        <v>14.841993435597111</v>
      </c>
    </row>
    <row r="65" spans="1:9" hidden="1" x14ac:dyDescent="0.3">
      <c r="A65" s="2" t="s">
        <v>14</v>
      </c>
      <c r="B65" s="10" t="s">
        <v>197</v>
      </c>
      <c r="C65" s="10" t="str">
        <f>VLOOKUP(B65,'Share paid by government'!$B$2:$C$196,2,0)</f>
        <v>EUR</v>
      </c>
      <c r="D65" s="10" t="s">
        <v>14</v>
      </c>
      <c r="E65" s="10" t="s">
        <v>516</v>
      </c>
      <c r="F65" s="17">
        <v>0.22868681615286859</v>
      </c>
      <c r="G65" s="37">
        <v>4705722.9189999998</v>
      </c>
      <c r="H65" s="1">
        <v>20577150</v>
      </c>
      <c r="I65" s="1">
        <f t="shared" si="0"/>
        <v>22.86868161528686</v>
      </c>
    </row>
    <row r="66" spans="1:9" x14ac:dyDescent="0.3">
      <c r="C66" s="10"/>
    </row>
    <row r="67" spans="1:9" x14ac:dyDescent="0.3">
      <c r="C67" s="10"/>
    </row>
    <row r="68" spans="1:9" x14ac:dyDescent="0.3">
      <c r="C68" s="10"/>
    </row>
    <row r="69" spans="1:9" x14ac:dyDescent="0.3">
      <c r="C69" s="10"/>
    </row>
    <row r="70" spans="1:9" x14ac:dyDescent="0.3">
      <c r="C70" s="10"/>
    </row>
    <row r="71" spans="1:9" x14ac:dyDescent="0.3">
      <c r="C71" s="10"/>
    </row>
    <row r="72" spans="1:9" x14ac:dyDescent="0.3">
      <c r="C72" s="10"/>
    </row>
    <row r="73" spans="1:9" x14ac:dyDescent="0.3">
      <c r="C73" s="10"/>
    </row>
    <row r="74" spans="1:9" x14ac:dyDescent="0.3">
      <c r="C74" s="10"/>
    </row>
    <row r="75" spans="1:9" x14ac:dyDescent="0.3">
      <c r="C75" s="10"/>
    </row>
    <row r="76" spans="1:9" x14ac:dyDescent="0.3">
      <c r="C76" s="10"/>
    </row>
    <row r="77" spans="1:9" x14ac:dyDescent="0.3">
      <c r="C77" s="10"/>
    </row>
    <row r="78" spans="1:9" x14ac:dyDescent="0.3">
      <c r="C78" s="10"/>
    </row>
    <row r="79" spans="1:9" x14ac:dyDescent="0.3">
      <c r="C79" s="10"/>
    </row>
    <row r="80" spans="1:9" x14ac:dyDescent="0.3">
      <c r="C80" s="10"/>
    </row>
    <row r="81" spans="3:3" x14ac:dyDescent="0.3">
      <c r="C81" s="10"/>
    </row>
    <row r="82" spans="3:3" x14ac:dyDescent="0.3">
      <c r="C82" s="10"/>
    </row>
    <row r="83" spans="3:3" x14ac:dyDescent="0.3">
      <c r="C83" s="10"/>
    </row>
    <row r="84" spans="3:3" x14ac:dyDescent="0.3">
      <c r="C84" s="10"/>
    </row>
    <row r="85" spans="3:3" x14ac:dyDescent="0.3">
      <c r="C85" s="10"/>
    </row>
    <row r="86" spans="3:3" x14ac:dyDescent="0.3">
      <c r="C86" s="10"/>
    </row>
    <row r="87" spans="3:3" x14ac:dyDescent="0.3">
      <c r="C87" s="10"/>
    </row>
    <row r="88" spans="3:3" x14ac:dyDescent="0.3">
      <c r="C88" s="10"/>
    </row>
    <row r="89" spans="3:3" x14ac:dyDescent="0.3">
      <c r="C89" s="10"/>
    </row>
    <row r="90" spans="3:3" x14ac:dyDescent="0.3">
      <c r="C90" s="10"/>
    </row>
    <row r="91" spans="3:3" x14ac:dyDescent="0.3">
      <c r="C91" s="10"/>
    </row>
    <row r="92" spans="3:3" x14ac:dyDescent="0.3">
      <c r="C92" s="10"/>
    </row>
    <row r="93" spans="3:3" x14ac:dyDescent="0.3">
      <c r="C93" s="10"/>
    </row>
    <row r="94" spans="3:3" x14ac:dyDescent="0.3">
      <c r="C94" s="10"/>
    </row>
    <row r="95" spans="3:3" x14ac:dyDescent="0.3">
      <c r="C95" s="10"/>
    </row>
    <row r="96" spans="3:3" x14ac:dyDescent="0.3">
      <c r="C96" s="10"/>
    </row>
    <row r="97" spans="3:3" x14ac:dyDescent="0.3">
      <c r="C97" s="10"/>
    </row>
    <row r="98" spans="3:3" x14ac:dyDescent="0.3">
      <c r="C98" s="10"/>
    </row>
    <row r="99" spans="3:3" x14ac:dyDescent="0.3">
      <c r="C99" s="10"/>
    </row>
    <row r="100" spans="3:3" x14ac:dyDescent="0.3">
      <c r="C100" s="10"/>
    </row>
    <row r="101" spans="3:3" x14ac:dyDescent="0.3">
      <c r="C101" s="10"/>
    </row>
    <row r="102" spans="3:3" x14ac:dyDescent="0.3">
      <c r="C102" s="10"/>
    </row>
    <row r="103" spans="3:3" x14ac:dyDescent="0.3">
      <c r="C103" s="10"/>
    </row>
    <row r="104" spans="3:3" x14ac:dyDescent="0.3">
      <c r="C104" s="10"/>
    </row>
    <row r="105" spans="3:3" x14ac:dyDescent="0.3">
      <c r="C105" s="10"/>
    </row>
    <row r="106" spans="3:3" x14ac:dyDescent="0.3">
      <c r="C106" s="10"/>
    </row>
    <row r="107" spans="3:3" x14ac:dyDescent="0.3">
      <c r="C107" s="10"/>
    </row>
    <row r="108" spans="3:3" x14ac:dyDescent="0.3">
      <c r="C108" s="10"/>
    </row>
    <row r="109" spans="3:3" x14ac:dyDescent="0.3">
      <c r="C109" s="10"/>
    </row>
    <row r="110" spans="3:3" x14ac:dyDescent="0.3">
      <c r="C110" s="10"/>
    </row>
    <row r="111" spans="3:3" x14ac:dyDescent="0.3">
      <c r="C111" s="10"/>
    </row>
    <row r="112" spans="3:3" x14ac:dyDescent="0.3">
      <c r="C112" s="10"/>
    </row>
    <row r="113" spans="3:3" x14ac:dyDescent="0.3">
      <c r="C113" s="10"/>
    </row>
    <row r="114" spans="3:3" x14ac:dyDescent="0.3">
      <c r="C114" s="10"/>
    </row>
    <row r="115" spans="3:3" x14ac:dyDescent="0.3">
      <c r="C115" s="10"/>
    </row>
    <row r="116" spans="3:3" x14ac:dyDescent="0.3">
      <c r="C116" s="10"/>
    </row>
    <row r="117" spans="3:3" x14ac:dyDescent="0.3">
      <c r="C117" s="10"/>
    </row>
    <row r="118" spans="3:3" x14ac:dyDescent="0.3">
      <c r="C118" s="10"/>
    </row>
    <row r="119" spans="3:3" x14ac:dyDescent="0.3">
      <c r="C119" s="10"/>
    </row>
    <row r="120" spans="3:3" x14ac:dyDescent="0.3">
      <c r="C120" s="10"/>
    </row>
    <row r="121" spans="3:3" x14ac:dyDescent="0.3">
      <c r="C121" s="10"/>
    </row>
    <row r="122" spans="3:3" x14ac:dyDescent="0.3">
      <c r="C122" s="10"/>
    </row>
    <row r="123" spans="3:3" x14ac:dyDescent="0.3">
      <c r="C123" s="10"/>
    </row>
    <row r="124" spans="3:3" x14ac:dyDescent="0.3">
      <c r="C124" s="10"/>
    </row>
    <row r="125" spans="3:3" x14ac:dyDescent="0.3">
      <c r="C125" s="10"/>
    </row>
    <row r="126" spans="3:3" x14ac:dyDescent="0.3">
      <c r="C126" s="10"/>
    </row>
    <row r="127" spans="3:3" x14ac:dyDescent="0.3">
      <c r="C127" s="10"/>
    </row>
    <row r="128" spans="3:3" x14ac:dyDescent="0.3">
      <c r="C128" s="10"/>
    </row>
    <row r="129" spans="3:3" x14ac:dyDescent="0.3">
      <c r="C129" s="10"/>
    </row>
    <row r="130" spans="3:3" x14ac:dyDescent="0.3">
      <c r="C130" s="10"/>
    </row>
    <row r="131" spans="3:3" x14ac:dyDescent="0.3">
      <c r="C131" s="10"/>
    </row>
    <row r="132" spans="3:3" x14ac:dyDescent="0.3">
      <c r="C132" s="10"/>
    </row>
    <row r="133" spans="3:3" x14ac:dyDescent="0.3">
      <c r="C133" s="10"/>
    </row>
    <row r="134" spans="3:3" x14ac:dyDescent="0.3">
      <c r="C134" s="10"/>
    </row>
    <row r="135" spans="3:3" x14ac:dyDescent="0.3">
      <c r="C135" s="10"/>
    </row>
    <row r="136" spans="3:3" x14ac:dyDescent="0.3">
      <c r="C136" s="10"/>
    </row>
    <row r="137" spans="3:3" x14ac:dyDescent="0.3">
      <c r="C137" s="10"/>
    </row>
    <row r="138" spans="3:3" x14ac:dyDescent="0.3">
      <c r="C138" s="10"/>
    </row>
    <row r="139" spans="3:3" x14ac:dyDescent="0.3">
      <c r="C139" s="10"/>
    </row>
    <row r="140" spans="3:3" x14ac:dyDescent="0.3">
      <c r="C140" s="10"/>
    </row>
    <row r="141" spans="3:3" x14ac:dyDescent="0.3">
      <c r="C141" s="10"/>
    </row>
    <row r="142" spans="3:3" x14ac:dyDescent="0.3">
      <c r="C142" s="10"/>
    </row>
    <row r="143" spans="3:3" x14ac:dyDescent="0.3">
      <c r="C143" s="10"/>
    </row>
    <row r="144" spans="3:3" x14ac:dyDescent="0.3">
      <c r="C144" s="10"/>
    </row>
    <row r="145" spans="3:3" x14ac:dyDescent="0.3">
      <c r="C145" s="10"/>
    </row>
    <row r="146" spans="3:3" x14ac:dyDescent="0.3">
      <c r="C146" s="10"/>
    </row>
    <row r="147" spans="3:3" x14ac:dyDescent="0.3">
      <c r="C147" s="10"/>
    </row>
    <row r="148" spans="3:3" x14ac:dyDescent="0.3">
      <c r="C148" s="10"/>
    </row>
    <row r="149" spans="3:3" x14ac:dyDescent="0.3">
      <c r="C149" s="10"/>
    </row>
    <row r="150" spans="3:3" x14ac:dyDescent="0.3">
      <c r="C150" s="10"/>
    </row>
    <row r="151" spans="3:3" x14ac:dyDescent="0.3">
      <c r="C151" s="10"/>
    </row>
    <row r="152" spans="3:3" x14ac:dyDescent="0.3">
      <c r="C152" s="10"/>
    </row>
    <row r="153" spans="3:3" x14ac:dyDescent="0.3">
      <c r="C153" s="10"/>
    </row>
    <row r="154" spans="3:3" x14ac:dyDescent="0.3">
      <c r="C154" s="10"/>
    </row>
    <row r="155" spans="3:3" x14ac:dyDescent="0.3">
      <c r="C155" s="10"/>
    </row>
    <row r="156" spans="3:3" x14ac:dyDescent="0.3">
      <c r="C156" s="10"/>
    </row>
    <row r="157" spans="3:3" x14ac:dyDescent="0.3">
      <c r="C157" s="10"/>
    </row>
    <row r="158" spans="3:3" x14ac:dyDescent="0.3">
      <c r="C158" s="10"/>
    </row>
    <row r="159" spans="3:3" x14ac:dyDescent="0.3">
      <c r="C159" s="10"/>
    </row>
    <row r="160" spans="3:3" x14ac:dyDescent="0.3">
      <c r="C160" s="10"/>
    </row>
    <row r="161" spans="3:3" x14ac:dyDescent="0.3">
      <c r="C161" s="10"/>
    </row>
    <row r="162" spans="3:3" x14ac:dyDescent="0.3">
      <c r="C162" s="10"/>
    </row>
    <row r="163" spans="3:3" x14ac:dyDescent="0.3">
      <c r="C163" s="10"/>
    </row>
    <row r="164" spans="3:3" x14ac:dyDescent="0.3">
      <c r="C164" s="10"/>
    </row>
    <row r="165" spans="3:3" x14ac:dyDescent="0.3">
      <c r="C165" s="10"/>
    </row>
    <row r="166" spans="3:3" x14ac:dyDescent="0.3">
      <c r="C166" s="10"/>
    </row>
    <row r="167" spans="3:3" x14ac:dyDescent="0.3">
      <c r="C167" s="10"/>
    </row>
    <row r="168" spans="3:3" x14ac:dyDescent="0.3">
      <c r="C168" s="10"/>
    </row>
    <row r="169" spans="3:3" x14ac:dyDescent="0.3">
      <c r="C169" s="10"/>
    </row>
    <row r="170" spans="3:3" x14ac:dyDescent="0.3">
      <c r="C170" s="10"/>
    </row>
    <row r="171" spans="3:3" x14ac:dyDescent="0.3">
      <c r="C171" s="10"/>
    </row>
    <row r="172" spans="3:3" x14ac:dyDescent="0.3">
      <c r="C172" s="10"/>
    </row>
    <row r="173" spans="3:3" x14ac:dyDescent="0.3">
      <c r="C173" s="10"/>
    </row>
    <row r="174" spans="3:3" x14ac:dyDescent="0.3">
      <c r="C174" s="10"/>
    </row>
    <row r="175" spans="3:3" x14ac:dyDescent="0.3">
      <c r="C175" s="10"/>
    </row>
    <row r="176" spans="3:3" x14ac:dyDescent="0.3">
      <c r="C176" s="10"/>
    </row>
    <row r="177" spans="3:3" x14ac:dyDescent="0.3">
      <c r="C177" s="10"/>
    </row>
    <row r="178" spans="3:3" x14ac:dyDescent="0.3">
      <c r="C178" s="10"/>
    </row>
    <row r="179" spans="3:3" x14ac:dyDescent="0.3">
      <c r="C179" s="10"/>
    </row>
    <row r="180" spans="3:3" x14ac:dyDescent="0.3">
      <c r="C180" s="10"/>
    </row>
    <row r="181" spans="3:3" x14ac:dyDescent="0.3">
      <c r="C181" s="10"/>
    </row>
    <row r="182" spans="3:3" x14ac:dyDescent="0.3">
      <c r="C182" s="10"/>
    </row>
    <row r="183" spans="3:3" x14ac:dyDescent="0.3">
      <c r="C183" s="10"/>
    </row>
    <row r="184" spans="3:3" x14ac:dyDescent="0.3">
      <c r="C184" s="10"/>
    </row>
    <row r="185" spans="3:3" x14ac:dyDescent="0.3">
      <c r="C185" s="10"/>
    </row>
    <row r="186" spans="3:3" x14ac:dyDescent="0.3">
      <c r="C186" s="10"/>
    </row>
    <row r="187" spans="3:3" x14ac:dyDescent="0.3">
      <c r="C187" s="10"/>
    </row>
    <row r="188" spans="3:3" x14ac:dyDescent="0.3">
      <c r="C188" s="10"/>
    </row>
    <row r="189" spans="3:3" x14ac:dyDescent="0.3">
      <c r="C189" s="10"/>
    </row>
    <row r="190" spans="3:3" x14ac:dyDescent="0.3">
      <c r="C190" s="10"/>
    </row>
    <row r="191" spans="3:3" x14ac:dyDescent="0.3">
      <c r="C191" s="10"/>
    </row>
    <row r="192" spans="3:3" x14ac:dyDescent="0.3">
      <c r="C192" s="10"/>
    </row>
    <row r="193" spans="3:3" x14ac:dyDescent="0.3">
      <c r="C193" s="10"/>
    </row>
    <row r="194" spans="3:3" x14ac:dyDescent="0.3">
      <c r="C194" s="10"/>
    </row>
    <row r="195" spans="3:3" x14ac:dyDescent="0.3">
      <c r="C195" s="10"/>
    </row>
    <row r="196" spans="3:3" x14ac:dyDescent="0.3">
      <c r="C196" s="10"/>
    </row>
  </sheetData>
  <autoFilter ref="A1:I65" xr:uid="{89343CC2-4BE3-48F6-A614-D0D006B4DC19}">
    <filterColumn colId="2">
      <filters>
        <filter val="EMR"/>
      </filters>
    </filterColumn>
  </autoFilter>
  <sortState xmlns:xlrd2="http://schemas.microsoft.com/office/spreadsheetml/2017/richdata2" ref="A2:H65">
    <sortCondition descending="1" ref="F1:F65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389C59ADE53C49B45E3B489436BC07" ma:contentTypeVersion="18" ma:contentTypeDescription="Create a new document." ma:contentTypeScope="" ma:versionID="1b329e339f7d0790a66508e6854803ff">
  <xsd:schema xmlns:xsd="http://www.w3.org/2001/XMLSchema" xmlns:xs="http://www.w3.org/2001/XMLSchema" xmlns:p="http://schemas.microsoft.com/office/2006/metadata/properties" xmlns:ns2="f94a4242-da51-4b1d-bad4-07d006b730d3" xmlns:ns3="bd879b36-96f5-4c4e-979a-9eb1cd712529" targetNamespace="http://schemas.microsoft.com/office/2006/metadata/properties" ma:root="true" ma:fieldsID="91c535139a7cedb34f49698941ebae68" ns2:_="" ns3:_="">
    <xsd:import namespace="f94a4242-da51-4b1d-bad4-07d006b730d3"/>
    <xsd:import namespace="bd879b36-96f5-4c4e-979a-9eb1cd7125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a4242-da51-4b1d-bad4-07d006b730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79b36-96f5-4c4e-979a-9eb1cd71252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1d07315-c2ae-4bfc-9fe7-a2d7790a13f9}" ma:internalName="TaxCatchAll" ma:showField="CatchAllData" ma:web="bd879b36-96f5-4c4e-979a-9eb1cd7125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879b36-96f5-4c4e-979a-9eb1cd712529" xsi:nil="true"/>
    <lcf76f155ced4ddcb4097134ff3c332f xmlns="f94a4242-da51-4b1d-bad4-07d006b730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6D19ED4-E70D-4CB2-94B9-1CC937FC91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5FAEBD-D67A-4AD2-88BF-31B912ED08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a4242-da51-4b1d-bad4-07d006b730d3"/>
    <ds:schemaRef ds:uri="bd879b36-96f5-4c4e-979a-9eb1cd7125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7BC8AD-4350-4BF3-804B-EB3E56E654AC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bd879b36-96f5-4c4e-979a-9eb1cd712529"/>
    <ds:schemaRef ds:uri="f94a4242-da51-4b1d-bad4-07d006b730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Exacts</vt:lpstr>
      <vt:lpstr>Government vaccine expenditure</vt:lpstr>
      <vt:lpstr>Total vaccine expenditure</vt:lpstr>
      <vt:lpstr>Share paid by government</vt:lpstr>
      <vt:lpstr>Estimated donor funding</vt:lpstr>
      <vt:lpstr>Estimated donor funding per SI </vt:lpstr>
      <vt:lpstr>Estimated share by donor</vt:lpstr>
      <vt:lpstr>Aid for vax%DAH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Nathalie Vande Maele</cp:lastModifiedBy>
  <cp:revision/>
  <dcterms:created xsi:type="dcterms:W3CDTF">2024-06-26T18:49:00Z</dcterms:created>
  <dcterms:modified xsi:type="dcterms:W3CDTF">2025-11-06T13:42:44Z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0x010100C4389C59ADE53C49B45E3B489436BC07</vt:lpwstr>
  </property>
  <property fmtid="{D5CDD505-2E9C-101B-9397-08002B2CF9AE}" pid="3" name="MediaServiceImageTags">
    <vt:lpwstr/>
  </property>
</Properties>
</file>