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worldhealthorg-my.sharepoint.com/personal/yamamotor_who_int/Documents/Desktop/★Sodium and TFA★/★TFA elimination/000 TFA laboratory assessment/000 TFA lab technical consultation iTFA vs rTFA/★Call for data/"/>
    </mc:Choice>
  </mc:AlternateContent>
  <xr:revisionPtr revIDLastSave="95" documentId="8_{A7F775B6-E965-4084-9F58-37D2FDAB5462}" xr6:coauthVersionLast="47" xr6:coauthVersionMax="47" xr10:uidLastSave="{A4D9D5D8-3903-45B0-9271-CE3AF0039488}"/>
  <bookViews>
    <workbookView xWindow="-5805" yWindow="20475" windowWidth="21600" windowHeight="12645" xr2:uid="{00000000-000D-0000-FFFF-FFFF00000000}"/>
  </bookViews>
  <sheets>
    <sheet name="Intro" sheetId="9" r:id="rId1"/>
    <sheet name="&lt;1&gt;C11 0 FAME" sheetId="10" r:id="rId2"/>
    <sheet name="&lt;2&gt;C13 0 TAG" sheetId="6" r:id="rId3"/>
    <sheet name="&lt;3&gt;C21 0 TAG" sheetId="7" r:id="rId4"/>
    <sheet name="&lt;4&gt;No internal standard" sheetId="8" r:id="rId5"/>
    <sheet name="GC conditions" sheetId="11" r:id="rId6"/>
  </sheets>
  <externalReferences>
    <externalReference r:id="rId7"/>
  </externalReferences>
  <definedNames>
    <definedName name="AA" localSheetId="2">#REF!</definedName>
    <definedName name="AA" localSheetId="3">#REF!</definedName>
    <definedName name="AA" localSheetId="4">#REF!</definedName>
    <definedName name="AA">#REF!</definedName>
    <definedName name="gagcal.xls">#REF!</definedName>
    <definedName name="lifa7.xls">[1]Sheet1!$A$4:$M$47</definedName>
    <definedName name="_xlnm.Print_Area" localSheetId="2">'&lt;2&gt;C13 0 TAG'!$A$1:$G$115</definedName>
    <definedName name="_xlnm.Print_Area" localSheetId="3">'&lt;3&gt;C21 0 TAG'!$A$1:$G$115</definedName>
    <definedName name="_xlnm.Print_Area">#REF!</definedName>
    <definedName name="Print_Area_MI">#REF!</definedName>
    <definedName name="_xlnm.Print_Titles" localSheetId="2">'&lt;2&gt;C13 0 TAG'!$21:$21</definedName>
    <definedName name="_xlnm.Print_Titles" localSheetId="3">'&lt;3&gt;C21 0 TAG'!$21:$21</definedName>
    <definedName name="TABLE" localSheetId="2">'&lt;2&gt;C13 0 TAG'!$A$201:$A$351</definedName>
    <definedName name="TABLE" localSheetId="3">'&lt;3&gt;C21 0 TAG'!$A$201:$A$351</definedName>
    <definedName name="TABLE" localSheetId="4">#REF!</definedName>
    <definedName name="TABLE">#REF!</definedName>
    <definedName name="WEIGHTS" localSheetId="4">#REF!</definedName>
    <definedName name="WEIGH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1" i="8" l="1"/>
  <c r="D109" i="8"/>
  <c r="D99" i="8"/>
  <c r="D90" i="8"/>
  <c r="D85" i="8"/>
  <c r="D70" i="8"/>
  <c r="D69" i="8"/>
  <c r="D63" i="8"/>
  <c r="D55" i="8"/>
  <c r="D54" i="8"/>
  <c r="D45" i="8"/>
  <c r="H70" i="8"/>
  <c r="H69" i="8"/>
  <c r="G69" i="8"/>
  <c r="F69" i="8"/>
  <c r="D72" i="7"/>
  <c r="D72" i="10"/>
  <c r="D71" i="10"/>
  <c r="D65" i="10"/>
  <c r="D47" i="10"/>
  <c r="H63" i="8"/>
  <c r="F63" i="8"/>
  <c r="L65" i="7"/>
  <c r="K65" i="7"/>
  <c r="J65" i="7"/>
  <c r="I65" i="7"/>
  <c r="G65" i="7"/>
  <c r="F65" i="7"/>
  <c r="D65" i="7"/>
  <c r="D113" i="6"/>
  <c r="F114" i="6"/>
  <c r="D112" i="6"/>
  <c r="D111" i="6"/>
  <c r="D101" i="6"/>
  <c r="D92" i="6"/>
  <c r="D87" i="6"/>
  <c r="D72" i="6"/>
  <c r="D71" i="6"/>
  <c r="L65" i="6"/>
  <c r="K65" i="6"/>
  <c r="J65" i="6"/>
  <c r="I65" i="6"/>
  <c r="G65" i="6"/>
  <c r="F65" i="6"/>
  <c r="D65" i="6"/>
  <c r="F47" i="6"/>
  <c r="D47" i="6"/>
  <c r="I112" i="10" l="1"/>
  <c r="I116" i="10"/>
  <c r="J47" i="7"/>
  <c r="J56" i="7"/>
  <c r="J57" i="7"/>
  <c r="J71" i="7"/>
  <c r="J87" i="7"/>
  <c r="J92" i="7" s="1"/>
  <c r="J101" i="7"/>
  <c r="J23" i="7"/>
  <c r="J24" i="7"/>
  <c r="J25" i="7"/>
  <c r="J26" i="7"/>
  <c r="J27" i="7"/>
  <c r="J28" i="7"/>
  <c r="J29" i="7"/>
  <c r="J30" i="7"/>
  <c r="J31" i="7"/>
  <c r="J32" i="7"/>
  <c r="J33" i="7"/>
  <c r="J34" i="7"/>
  <c r="J35" i="7"/>
  <c r="J36" i="7"/>
  <c r="J37" i="7"/>
  <c r="J38" i="7"/>
  <c r="J39" i="7"/>
  <c r="J40" i="7"/>
  <c r="J41" i="7"/>
  <c r="J42" i="7"/>
  <c r="J43" i="7"/>
  <c r="J44" i="7"/>
  <c r="J45" i="7"/>
  <c r="J46" i="7"/>
  <c r="J48" i="7"/>
  <c r="J49" i="7"/>
  <c r="J50" i="7"/>
  <c r="J51" i="7"/>
  <c r="J52" i="7"/>
  <c r="J53" i="7"/>
  <c r="J54" i="7"/>
  <c r="J55" i="7"/>
  <c r="J58" i="7"/>
  <c r="J59" i="7"/>
  <c r="J60" i="7"/>
  <c r="J61" i="7"/>
  <c r="J62" i="7"/>
  <c r="J63" i="7"/>
  <c r="J64" i="7"/>
  <c r="J66" i="7"/>
  <c r="J67" i="7"/>
  <c r="J68" i="7"/>
  <c r="J69" i="7"/>
  <c r="J70" i="7"/>
  <c r="J73" i="7"/>
  <c r="J74" i="7"/>
  <c r="J75" i="7"/>
  <c r="J76" i="7"/>
  <c r="J77" i="7"/>
  <c r="J78" i="7"/>
  <c r="J79" i="7"/>
  <c r="J80" i="7"/>
  <c r="J81" i="7"/>
  <c r="J82" i="7"/>
  <c r="J83" i="7"/>
  <c r="J84" i="7"/>
  <c r="J85" i="7"/>
  <c r="J86" i="7"/>
  <c r="J88" i="7"/>
  <c r="J89" i="7"/>
  <c r="J90" i="7"/>
  <c r="J91" i="7"/>
  <c r="J93" i="7"/>
  <c r="J94" i="7"/>
  <c r="J95" i="7"/>
  <c r="J96" i="7"/>
  <c r="J97" i="7"/>
  <c r="J98" i="7"/>
  <c r="J99" i="7"/>
  <c r="J100" i="7"/>
  <c r="J102" i="7"/>
  <c r="J103" i="7"/>
  <c r="J104" i="7"/>
  <c r="J105" i="7"/>
  <c r="J106" i="7"/>
  <c r="J107" i="7"/>
  <c r="J108" i="7"/>
  <c r="J109" i="7"/>
  <c r="J110" i="7"/>
  <c r="J22" i="7"/>
  <c r="J101" i="6"/>
  <c r="J92" i="6"/>
  <c r="J87" i="6"/>
  <c r="J71" i="6"/>
  <c r="J72" i="6" s="1"/>
  <c r="J56" i="6"/>
  <c r="J57" i="6"/>
  <c r="J47" i="6"/>
  <c r="J23" i="6"/>
  <c r="J24" i="6"/>
  <c r="J25" i="6"/>
  <c r="J26" i="6"/>
  <c r="J27" i="6"/>
  <c r="J28" i="6"/>
  <c r="J29" i="6"/>
  <c r="J30" i="6"/>
  <c r="J31" i="6"/>
  <c r="J32" i="6"/>
  <c r="J33" i="6"/>
  <c r="J34" i="6"/>
  <c r="J35" i="6"/>
  <c r="J36" i="6"/>
  <c r="J37" i="6"/>
  <c r="J38" i="6"/>
  <c r="J39" i="6"/>
  <c r="J40" i="6"/>
  <c r="J41" i="6"/>
  <c r="J42" i="6"/>
  <c r="J43" i="6"/>
  <c r="J44" i="6"/>
  <c r="J45" i="6"/>
  <c r="J46" i="6"/>
  <c r="J48" i="6"/>
  <c r="J49" i="6"/>
  <c r="J50" i="6"/>
  <c r="J51" i="6"/>
  <c r="J52" i="6"/>
  <c r="J53" i="6"/>
  <c r="J54" i="6"/>
  <c r="J55" i="6"/>
  <c r="J58" i="6"/>
  <c r="J59" i="6"/>
  <c r="J60" i="6"/>
  <c r="J61" i="6"/>
  <c r="J62" i="6"/>
  <c r="J63" i="6"/>
  <c r="J64" i="6"/>
  <c r="J66" i="6"/>
  <c r="J67" i="6"/>
  <c r="J68" i="6"/>
  <c r="J69" i="6"/>
  <c r="J70" i="6"/>
  <c r="J73" i="6"/>
  <c r="J74" i="6"/>
  <c r="J75" i="6"/>
  <c r="J76" i="6"/>
  <c r="J77" i="6"/>
  <c r="J78" i="6"/>
  <c r="J79" i="6"/>
  <c r="J80" i="6"/>
  <c r="J81" i="6"/>
  <c r="J82" i="6"/>
  <c r="J83" i="6"/>
  <c r="J84" i="6"/>
  <c r="J85" i="6"/>
  <c r="J86" i="6"/>
  <c r="J88" i="6"/>
  <c r="J89" i="6"/>
  <c r="J90" i="6"/>
  <c r="J91" i="6"/>
  <c r="J93" i="6"/>
  <c r="J94" i="6"/>
  <c r="J95" i="6"/>
  <c r="J96" i="6"/>
  <c r="J97" i="6"/>
  <c r="J98" i="6"/>
  <c r="J99" i="6"/>
  <c r="J100" i="6"/>
  <c r="J102" i="6"/>
  <c r="J103" i="6"/>
  <c r="J104" i="6"/>
  <c r="J105" i="6"/>
  <c r="J106" i="6"/>
  <c r="J107" i="6"/>
  <c r="J108" i="6"/>
  <c r="J109" i="6"/>
  <c r="J110" i="6"/>
  <c r="J22" i="6"/>
  <c r="G37" i="7"/>
  <c r="D103" i="7"/>
  <c r="D104" i="7"/>
  <c r="D105" i="7"/>
  <c r="D106" i="7"/>
  <c r="D107" i="7"/>
  <c r="D108" i="7"/>
  <c r="D109" i="7"/>
  <c r="D110" i="7"/>
  <c r="D102" i="7"/>
  <c r="D94" i="7"/>
  <c r="D95" i="7"/>
  <c r="D96" i="7"/>
  <c r="D97" i="7"/>
  <c r="D98" i="7"/>
  <c r="D99" i="7"/>
  <c r="D100" i="7"/>
  <c r="D93" i="7"/>
  <c r="D89" i="7"/>
  <c r="D90" i="7"/>
  <c r="D91" i="7"/>
  <c r="D88" i="7"/>
  <c r="D74" i="7"/>
  <c r="D75" i="7"/>
  <c r="D76" i="7"/>
  <c r="D77" i="7"/>
  <c r="D78" i="7"/>
  <c r="D79" i="7"/>
  <c r="D80" i="7"/>
  <c r="D81" i="7"/>
  <c r="D82" i="7"/>
  <c r="D83" i="7"/>
  <c r="D84" i="7"/>
  <c r="D85" i="7"/>
  <c r="D86" i="7"/>
  <c r="D73" i="7"/>
  <c r="D67" i="7"/>
  <c r="D68" i="7"/>
  <c r="D69" i="7"/>
  <c r="D70" i="7"/>
  <c r="D66" i="7"/>
  <c r="D59" i="7"/>
  <c r="D60" i="7"/>
  <c r="D61" i="7"/>
  <c r="D62" i="7"/>
  <c r="D63" i="7"/>
  <c r="D64" i="7"/>
  <c r="D58" i="7"/>
  <c r="D49" i="7"/>
  <c r="D50" i="7"/>
  <c r="D51" i="7"/>
  <c r="D52" i="7"/>
  <c r="D53" i="7"/>
  <c r="D54" i="7"/>
  <c r="D55" i="7"/>
  <c r="D48" i="7"/>
  <c r="D23" i="7"/>
  <c r="D24" i="7"/>
  <c r="F24" i="7" s="1"/>
  <c r="G24" i="7" s="1"/>
  <c r="D25" i="7"/>
  <c r="F25" i="7" s="1"/>
  <c r="G25" i="7" s="1"/>
  <c r="D26" i="7"/>
  <c r="F26" i="7" s="1"/>
  <c r="G26" i="7" s="1"/>
  <c r="D27" i="7"/>
  <c r="F27" i="7" s="1"/>
  <c r="G27" i="7" s="1"/>
  <c r="D28" i="7"/>
  <c r="F28" i="7" s="1"/>
  <c r="G28" i="7" s="1"/>
  <c r="D29" i="7"/>
  <c r="F29" i="7" s="1"/>
  <c r="G29" i="7" s="1"/>
  <c r="D30" i="7"/>
  <c r="F30" i="7" s="1"/>
  <c r="G30" i="7" s="1"/>
  <c r="D31" i="7"/>
  <c r="F31" i="7" s="1"/>
  <c r="G31" i="7" s="1"/>
  <c r="D32" i="7"/>
  <c r="F32" i="7" s="1"/>
  <c r="G32" i="7" s="1"/>
  <c r="D33" i="7"/>
  <c r="D34" i="7"/>
  <c r="D35" i="7"/>
  <c r="D36" i="7"/>
  <c r="D37" i="7"/>
  <c r="F37" i="7" s="1"/>
  <c r="D38" i="7"/>
  <c r="F38" i="7" s="1"/>
  <c r="G38" i="7" s="1"/>
  <c r="D39" i="7"/>
  <c r="F39" i="7" s="1"/>
  <c r="G39" i="7" s="1"/>
  <c r="D40" i="7"/>
  <c r="F40" i="7" s="1"/>
  <c r="G40" i="7" s="1"/>
  <c r="D41" i="7"/>
  <c r="F41" i="7" s="1"/>
  <c r="G41" i="7" s="1"/>
  <c r="D42" i="7"/>
  <c r="F42" i="7" s="1"/>
  <c r="G42" i="7" s="1"/>
  <c r="D43" i="7"/>
  <c r="F43" i="7" s="1"/>
  <c r="G43" i="7" s="1"/>
  <c r="D44" i="7"/>
  <c r="F44" i="7" s="1"/>
  <c r="G44" i="7" s="1"/>
  <c r="D45" i="7"/>
  <c r="D46" i="7"/>
  <c r="F23" i="7"/>
  <c r="G23" i="7" s="1"/>
  <c r="F33" i="7"/>
  <c r="G33" i="7" s="1"/>
  <c r="F34" i="7"/>
  <c r="G34" i="7" s="1"/>
  <c r="F35" i="7"/>
  <c r="G35" i="7" s="1"/>
  <c r="F36" i="7"/>
  <c r="G36" i="7" s="1"/>
  <c r="F45" i="7"/>
  <c r="G45" i="7" s="1"/>
  <c r="F46" i="7"/>
  <c r="G46" i="7" s="1"/>
  <c r="D22" i="7"/>
  <c r="D22" i="10"/>
  <c r="I22" i="10" s="1"/>
  <c r="J22" i="10" s="1"/>
  <c r="D103" i="10"/>
  <c r="D104" i="10"/>
  <c r="D105" i="10"/>
  <c r="D106" i="10"/>
  <c r="D107" i="10"/>
  <c r="D108" i="10"/>
  <c r="D109" i="10"/>
  <c r="D110" i="10"/>
  <c r="D102" i="10"/>
  <c r="D94" i="10"/>
  <c r="D95" i="10"/>
  <c r="D96" i="10"/>
  <c r="D97" i="10"/>
  <c r="D98" i="10"/>
  <c r="D99" i="10"/>
  <c r="D100" i="10"/>
  <c r="D93" i="10"/>
  <c r="D89" i="10"/>
  <c r="D90" i="10"/>
  <c r="D91" i="10"/>
  <c r="D88" i="10"/>
  <c r="D86" i="10"/>
  <c r="D74" i="10"/>
  <c r="D75" i="10"/>
  <c r="D76" i="10"/>
  <c r="D77" i="10"/>
  <c r="D78" i="10"/>
  <c r="D79" i="10"/>
  <c r="D80" i="10"/>
  <c r="D81" i="10"/>
  <c r="D82" i="10"/>
  <c r="D83" i="10"/>
  <c r="D84" i="10"/>
  <c r="D85" i="10"/>
  <c r="D73" i="10"/>
  <c r="D67" i="10"/>
  <c r="D68" i="10"/>
  <c r="D69" i="10"/>
  <c r="D70" i="10"/>
  <c r="D66" i="10"/>
  <c r="D59" i="10"/>
  <c r="D60" i="10"/>
  <c r="D61" i="10"/>
  <c r="D62" i="10"/>
  <c r="D63" i="10"/>
  <c r="D64" i="10"/>
  <c r="D58" i="10"/>
  <c r="D49" i="10"/>
  <c r="D50" i="10"/>
  <c r="D51" i="10"/>
  <c r="D52" i="10"/>
  <c r="D53" i="10"/>
  <c r="D54" i="10"/>
  <c r="D55" i="10"/>
  <c r="D48" i="10"/>
  <c r="D23" i="10"/>
  <c r="D24" i="10"/>
  <c r="D25" i="10"/>
  <c r="D26" i="10"/>
  <c r="D27" i="10"/>
  <c r="D28" i="10"/>
  <c r="D29" i="10"/>
  <c r="D30" i="10"/>
  <c r="D31" i="10"/>
  <c r="D32" i="10"/>
  <c r="D33" i="10"/>
  <c r="D34" i="10"/>
  <c r="D35" i="10"/>
  <c r="D36" i="10"/>
  <c r="D37" i="10"/>
  <c r="D38" i="10"/>
  <c r="D39" i="10"/>
  <c r="D40" i="10"/>
  <c r="D41" i="10"/>
  <c r="D42" i="10"/>
  <c r="D43" i="10"/>
  <c r="D44" i="10"/>
  <c r="D45" i="10"/>
  <c r="D46" i="10"/>
  <c r="D22" i="6"/>
  <c r="J72" i="7" l="1"/>
  <c r="F22" i="10"/>
  <c r="F23" i="10"/>
  <c r="G23" i="10" s="1"/>
  <c r="F24" i="10"/>
  <c r="G24" i="10" s="1"/>
  <c r="F25" i="10"/>
  <c r="G25" i="10" s="1"/>
  <c r="F26" i="10"/>
  <c r="G26" i="10" s="1"/>
  <c r="F27" i="10"/>
  <c r="G27" i="10" s="1"/>
  <c r="F29" i="10"/>
  <c r="G29" i="10" s="1"/>
  <c r="F30" i="10"/>
  <c r="G30" i="10" s="1"/>
  <c r="F31" i="10"/>
  <c r="G31" i="10" s="1"/>
  <c r="F32" i="10"/>
  <c r="G32" i="10" s="1"/>
  <c r="I110" i="10"/>
  <c r="J110" i="10" s="1"/>
  <c r="I109" i="10"/>
  <c r="J109" i="10" s="1"/>
  <c r="F107" i="10"/>
  <c r="G107" i="10" s="1"/>
  <c r="I106" i="10"/>
  <c r="J106" i="10" s="1"/>
  <c r="F105" i="10"/>
  <c r="G105" i="10" s="1"/>
  <c r="F104" i="10"/>
  <c r="G104" i="10" s="1"/>
  <c r="I102" i="10"/>
  <c r="J102" i="10" s="1"/>
  <c r="I100" i="10"/>
  <c r="J100" i="10" s="1"/>
  <c r="F99" i="10"/>
  <c r="G99" i="10" s="1"/>
  <c r="F97" i="10"/>
  <c r="G97" i="10" s="1"/>
  <c r="F96" i="10"/>
  <c r="G96" i="10" s="1"/>
  <c r="F94" i="10"/>
  <c r="G94" i="10" s="1"/>
  <c r="I93" i="10"/>
  <c r="J93" i="10" s="1"/>
  <c r="I91" i="10"/>
  <c r="J91" i="10" s="1"/>
  <c r="F89" i="10"/>
  <c r="G89" i="10" s="1"/>
  <c r="I88" i="10"/>
  <c r="J88" i="10" s="1"/>
  <c r="F86" i="10"/>
  <c r="G86" i="10" s="1"/>
  <c r="I85" i="10"/>
  <c r="J85" i="10" s="1"/>
  <c r="I84" i="10"/>
  <c r="J84" i="10" s="1"/>
  <c r="F83" i="10"/>
  <c r="G83" i="10" s="1"/>
  <c r="I80" i="10"/>
  <c r="J80" i="10" s="1"/>
  <c r="F79" i="10"/>
  <c r="G79" i="10" s="1"/>
  <c r="F78" i="10"/>
  <c r="G78" i="10" s="1"/>
  <c r="I77" i="10"/>
  <c r="J77" i="10" s="1"/>
  <c r="F75" i="10"/>
  <c r="G75" i="10" s="1"/>
  <c r="F70" i="10"/>
  <c r="G70" i="10" s="1"/>
  <c r="I69" i="10"/>
  <c r="J69" i="10" s="1"/>
  <c r="I68" i="10"/>
  <c r="J68" i="10" s="1"/>
  <c r="F67" i="10"/>
  <c r="G67" i="10" s="1"/>
  <c r="I64" i="10"/>
  <c r="J64" i="10" s="1"/>
  <c r="F63" i="10"/>
  <c r="G63" i="10" s="1"/>
  <c r="F62" i="10"/>
  <c r="G62" i="10" s="1"/>
  <c r="I61" i="10"/>
  <c r="J61" i="10" s="1"/>
  <c r="F59" i="10"/>
  <c r="G59" i="10" s="1"/>
  <c r="F55" i="10"/>
  <c r="G55" i="10" s="1"/>
  <c r="F54" i="10"/>
  <c r="G54" i="10" s="1"/>
  <c r="I53" i="10"/>
  <c r="J53" i="10" s="1"/>
  <c r="F51" i="10"/>
  <c r="G51" i="10" s="1"/>
  <c r="F50" i="10"/>
  <c r="G50" i="10" s="1"/>
  <c r="I48" i="10"/>
  <c r="J48" i="10" s="1"/>
  <c r="F46" i="10"/>
  <c r="G46" i="10" s="1"/>
  <c r="I45" i="10"/>
  <c r="J45" i="10" s="1"/>
  <c r="F44" i="10"/>
  <c r="G44" i="10" s="1"/>
  <c r="F43" i="10"/>
  <c r="G43" i="10" s="1"/>
  <c r="I40" i="10"/>
  <c r="J40" i="10" s="1"/>
  <c r="F39" i="10"/>
  <c r="G39" i="10" s="1"/>
  <c r="F38" i="10"/>
  <c r="G38" i="10" s="1"/>
  <c r="I37" i="10"/>
  <c r="J37" i="10" s="1"/>
  <c r="I36" i="10"/>
  <c r="J36" i="10" s="1"/>
  <c r="F35" i="10"/>
  <c r="G35" i="10" s="1"/>
  <c r="I34" i="10"/>
  <c r="J34" i="10" s="1"/>
  <c r="G22" i="10" l="1"/>
  <c r="F28" i="10"/>
  <c r="G28" i="10" s="1"/>
  <c r="I24" i="10"/>
  <c r="J24" i="10" s="1"/>
  <c r="I26" i="10"/>
  <c r="J26" i="10" s="1"/>
  <c r="F90" i="10"/>
  <c r="G90" i="10" s="1"/>
  <c r="I90" i="10"/>
  <c r="J90" i="10" s="1"/>
  <c r="I30" i="10"/>
  <c r="J30" i="10" s="1"/>
  <c r="F33" i="10"/>
  <c r="G33" i="10" s="1"/>
  <c r="I32" i="10"/>
  <c r="J32" i="10" s="1"/>
  <c r="F74" i="10"/>
  <c r="G74" i="10" s="1"/>
  <c r="I99" i="10"/>
  <c r="J99" i="10" s="1"/>
  <c r="I50" i="10"/>
  <c r="J50" i="10" s="1"/>
  <c r="I27" i="10"/>
  <c r="J27" i="10" s="1"/>
  <c r="F42" i="10"/>
  <c r="G42" i="10" s="1"/>
  <c r="F66" i="10"/>
  <c r="G66" i="10" s="1"/>
  <c r="F34" i="10"/>
  <c r="G34" i="10" s="1"/>
  <c r="F52" i="10"/>
  <c r="G52" i="10" s="1"/>
  <c r="I52" i="10"/>
  <c r="J52" i="10" s="1"/>
  <c r="F60" i="10"/>
  <c r="G60" i="10" s="1"/>
  <c r="I29" i="10"/>
  <c r="J29" i="10" s="1"/>
  <c r="I86" i="10"/>
  <c r="J86" i="10" s="1"/>
  <c r="D87" i="10"/>
  <c r="D92" i="10" s="1"/>
  <c r="F82" i="10"/>
  <c r="G82" i="10" s="1"/>
  <c r="I66" i="10"/>
  <c r="J66" i="10" s="1"/>
  <c r="I49" i="10"/>
  <c r="F80" i="10"/>
  <c r="G80" i="10" s="1"/>
  <c r="F106" i="10"/>
  <c r="G106" i="10" s="1"/>
  <c r="F100" i="10"/>
  <c r="G100" i="10" s="1"/>
  <c r="I28" i="10"/>
  <c r="J28" i="10" s="1"/>
  <c r="I60" i="10"/>
  <c r="J60" i="10" s="1"/>
  <c r="D56" i="10"/>
  <c r="I107" i="10"/>
  <c r="J107" i="10" s="1"/>
  <c r="I41" i="10"/>
  <c r="J41" i="10" s="1"/>
  <c r="F76" i="10"/>
  <c r="G76" i="10" s="1"/>
  <c r="I44" i="10"/>
  <c r="J44" i="10" s="1"/>
  <c r="F41" i="10"/>
  <c r="G41" i="10" s="1"/>
  <c r="I70" i="10"/>
  <c r="J70" i="10" s="1"/>
  <c r="I76" i="10"/>
  <c r="J76" i="10" s="1"/>
  <c r="F98" i="10"/>
  <c r="G98" i="10" s="1"/>
  <c r="F108" i="10"/>
  <c r="G108" i="10" s="1"/>
  <c r="I98" i="10"/>
  <c r="J98" i="10" s="1"/>
  <c r="I108" i="10"/>
  <c r="J108" i="10" s="1"/>
  <c r="F36" i="10"/>
  <c r="G36" i="10" s="1"/>
  <c r="F58" i="10"/>
  <c r="G58" i="10" s="1"/>
  <c r="I67" i="10"/>
  <c r="J67" i="10" s="1"/>
  <c r="I42" i="10"/>
  <c r="J42" i="10" s="1"/>
  <c r="I82" i="10"/>
  <c r="J82" i="10" s="1"/>
  <c r="I58" i="10"/>
  <c r="J58" i="10" s="1"/>
  <c r="I94" i="10"/>
  <c r="J94" i="10" s="1"/>
  <c r="F68" i="10"/>
  <c r="G68" i="10" s="1"/>
  <c r="I74" i="10"/>
  <c r="J74" i="10" s="1"/>
  <c r="I78" i="10"/>
  <c r="J78" i="10" s="1"/>
  <c r="F84" i="10"/>
  <c r="G84" i="10" s="1"/>
  <c r="D111" i="10"/>
  <c r="I62" i="10"/>
  <c r="J62" i="10" s="1"/>
  <c r="F88" i="10"/>
  <c r="G88" i="10" s="1"/>
  <c r="I111" i="10"/>
  <c r="I46" i="10"/>
  <c r="J46" i="10" s="1"/>
  <c r="F48" i="10"/>
  <c r="G48" i="10" s="1"/>
  <c r="I51" i="10"/>
  <c r="J51" i="10" s="1"/>
  <c r="I95" i="10"/>
  <c r="J95" i="10" s="1"/>
  <c r="F95" i="10"/>
  <c r="G95" i="10" s="1"/>
  <c r="I25" i="10"/>
  <c r="J25" i="10" s="1"/>
  <c r="I38" i="10"/>
  <c r="J38" i="10" s="1"/>
  <c r="F40" i="10"/>
  <c r="G40" i="10" s="1"/>
  <c r="I43" i="10"/>
  <c r="J43" i="10" s="1"/>
  <c r="I63" i="10"/>
  <c r="J63" i="10" s="1"/>
  <c r="F73" i="10"/>
  <c r="G73" i="10" s="1"/>
  <c r="I81" i="10"/>
  <c r="J81" i="10" s="1"/>
  <c r="I89" i="10"/>
  <c r="J89" i="10" s="1"/>
  <c r="F91" i="10"/>
  <c r="G91" i="10" s="1"/>
  <c r="I23" i="10"/>
  <c r="J23" i="10" s="1"/>
  <c r="I33" i="10"/>
  <c r="J33" i="10" s="1"/>
  <c r="I35" i="10"/>
  <c r="J35" i="10" s="1"/>
  <c r="I55" i="10"/>
  <c r="J55" i="10" s="1"/>
  <c r="D57" i="10"/>
  <c r="G87" i="10"/>
  <c r="I83" i="10"/>
  <c r="J83" i="10" s="1"/>
  <c r="I96" i="10"/>
  <c r="J96" i="10" s="1"/>
  <c r="I103" i="10"/>
  <c r="J103" i="10" s="1"/>
  <c r="F103" i="10"/>
  <c r="G103" i="10" s="1"/>
  <c r="I54" i="10"/>
  <c r="J54" i="10" s="1"/>
  <c r="I59" i="10"/>
  <c r="J59" i="10" s="1"/>
  <c r="F81" i="10"/>
  <c r="G81" i="10" s="1"/>
  <c r="I73" i="10"/>
  <c r="J73" i="10" s="1"/>
  <c r="I39" i="10"/>
  <c r="J39" i="10" s="1"/>
  <c r="F49" i="10"/>
  <c r="G49" i="10" s="1"/>
  <c r="I75" i="10"/>
  <c r="J75" i="10" s="1"/>
  <c r="I97" i="10"/>
  <c r="J97" i="10" s="1"/>
  <c r="I104" i="10"/>
  <c r="J104" i="10" s="1"/>
  <c r="I31" i="10"/>
  <c r="J31" i="10" s="1"/>
  <c r="F64" i="10"/>
  <c r="G64" i="10" s="1"/>
  <c r="I79" i="10"/>
  <c r="J79" i="10" s="1"/>
  <c r="I105" i="10"/>
  <c r="J105" i="10" s="1"/>
  <c r="D101" i="10"/>
  <c r="F102" i="10"/>
  <c r="G102" i="10" s="1"/>
  <c r="F110" i="10"/>
  <c r="G110" i="10" s="1"/>
  <c r="F37" i="10"/>
  <c r="G37" i="10" s="1"/>
  <c r="F45" i="10"/>
  <c r="G45" i="10" s="1"/>
  <c r="F53" i="10"/>
  <c r="G53" i="10" s="1"/>
  <c r="F61" i="10"/>
  <c r="G61" i="10" s="1"/>
  <c r="F69" i="10"/>
  <c r="G69" i="10" s="1"/>
  <c r="F77" i="10"/>
  <c r="G77" i="10" s="1"/>
  <c r="F85" i="10"/>
  <c r="G85" i="10" s="1"/>
  <c r="F93" i="10"/>
  <c r="G93" i="10" s="1"/>
  <c r="F109" i="10"/>
  <c r="G109" i="10" s="1"/>
  <c r="D108" i="8"/>
  <c r="F108" i="8" s="1"/>
  <c r="H108" i="8" s="1"/>
  <c r="D107" i="8"/>
  <c r="F107" i="8" s="1"/>
  <c r="H107" i="8" s="1"/>
  <c r="D106" i="8"/>
  <c r="F106" i="8" s="1"/>
  <c r="H106" i="8" s="1"/>
  <c r="D105" i="8"/>
  <c r="F105" i="8" s="1"/>
  <c r="H105" i="8" s="1"/>
  <c r="D104" i="8"/>
  <c r="F104" i="8" s="1"/>
  <c r="H104" i="8" s="1"/>
  <c r="D103" i="8"/>
  <c r="F103" i="8" s="1"/>
  <c r="H103" i="8" s="1"/>
  <c r="D102" i="8"/>
  <c r="F102" i="8" s="1"/>
  <c r="H102" i="8" s="1"/>
  <c r="D101" i="8"/>
  <c r="F101" i="8" s="1"/>
  <c r="H101" i="8" s="1"/>
  <c r="D100" i="8"/>
  <c r="F100" i="8" s="1"/>
  <c r="H100" i="8" s="1"/>
  <c r="D98" i="8"/>
  <c r="F98" i="8" s="1"/>
  <c r="H98" i="8" s="1"/>
  <c r="D97" i="8"/>
  <c r="F97" i="8" s="1"/>
  <c r="H97" i="8" s="1"/>
  <c r="D96" i="8"/>
  <c r="F96" i="8" s="1"/>
  <c r="H96" i="8" s="1"/>
  <c r="D95" i="8"/>
  <c r="F95" i="8" s="1"/>
  <c r="H95" i="8" s="1"/>
  <c r="D94" i="8"/>
  <c r="F94" i="8" s="1"/>
  <c r="H94" i="8" s="1"/>
  <c r="D93" i="8"/>
  <c r="F93" i="8" s="1"/>
  <c r="H93" i="8" s="1"/>
  <c r="D92" i="8"/>
  <c r="F92" i="8" s="1"/>
  <c r="H92" i="8" s="1"/>
  <c r="D91" i="8"/>
  <c r="D89" i="8"/>
  <c r="F89" i="8" s="1"/>
  <c r="H89" i="8" s="1"/>
  <c r="D88" i="8"/>
  <c r="F88" i="8" s="1"/>
  <c r="H88" i="8" s="1"/>
  <c r="D87" i="8"/>
  <c r="F87" i="8" s="1"/>
  <c r="H87" i="8" s="1"/>
  <c r="D86" i="8"/>
  <c r="F86" i="8" s="1"/>
  <c r="H86" i="8" s="1"/>
  <c r="D84" i="8"/>
  <c r="F84" i="8" s="1"/>
  <c r="H84" i="8" s="1"/>
  <c r="D83" i="8"/>
  <c r="F83" i="8" s="1"/>
  <c r="H83" i="8" s="1"/>
  <c r="D82" i="8"/>
  <c r="F82" i="8" s="1"/>
  <c r="H82" i="8" s="1"/>
  <c r="D81" i="8"/>
  <c r="F81" i="8" s="1"/>
  <c r="H81" i="8" s="1"/>
  <c r="D80" i="8"/>
  <c r="F80" i="8" s="1"/>
  <c r="H80" i="8" s="1"/>
  <c r="D79" i="8"/>
  <c r="F79" i="8" s="1"/>
  <c r="H79" i="8" s="1"/>
  <c r="D78" i="8"/>
  <c r="F78" i="8" s="1"/>
  <c r="H78" i="8" s="1"/>
  <c r="D77" i="8"/>
  <c r="D76" i="8"/>
  <c r="F76" i="8" s="1"/>
  <c r="H76" i="8" s="1"/>
  <c r="D75" i="8"/>
  <c r="F75" i="8" s="1"/>
  <c r="H75" i="8" s="1"/>
  <c r="D74" i="8"/>
  <c r="F74" i="8" s="1"/>
  <c r="H74" i="8" s="1"/>
  <c r="D73" i="8"/>
  <c r="F73" i="8" s="1"/>
  <c r="H73" i="8" s="1"/>
  <c r="D72" i="8"/>
  <c r="F72" i="8" s="1"/>
  <c r="H72" i="8" s="1"/>
  <c r="D71" i="8"/>
  <c r="F71" i="8" s="1"/>
  <c r="H71" i="8" s="1"/>
  <c r="D68" i="8"/>
  <c r="F68" i="8" s="1"/>
  <c r="H68" i="8" s="1"/>
  <c r="D67" i="8"/>
  <c r="F67" i="8" s="1"/>
  <c r="H67" i="8" s="1"/>
  <c r="D66" i="8"/>
  <c r="F66" i="8" s="1"/>
  <c r="H66" i="8" s="1"/>
  <c r="D65" i="8"/>
  <c r="D64" i="8"/>
  <c r="F64" i="8" s="1"/>
  <c r="H64" i="8" s="1"/>
  <c r="D62" i="8"/>
  <c r="F62" i="8" s="1"/>
  <c r="H62" i="8" s="1"/>
  <c r="D61" i="8"/>
  <c r="F61" i="8" s="1"/>
  <c r="H61" i="8" s="1"/>
  <c r="D60" i="8"/>
  <c r="F60" i="8" s="1"/>
  <c r="H60" i="8" s="1"/>
  <c r="D59" i="8"/>
  <c r="F59" i="8" s="1"/>
  <c r="H59" i="8" s="1"/>
  <c r="D58" i="8"/>
  <c r="F58" i="8" s="1"/>
  <c r="H58" i="8" s="1"/>
  <c r="D57" i="8"/>
  <c r="D56" i="8"/>
  <c r="F56" i="8" s="1"/>
  <c r="H56" i="8" s="1"/>
  <c r="D53" i="8"/>
  <c r="F53" i="8" s="1"/>
  <c r="H53" i="8" s="1"/>
  <c r="D52" i="8"/>
  <c r="F52" i="8" s="1"/>
  <c r="H52" i="8" s="1"/>
  <c r="D51" i="8"/>
  <c r="F51" i="8" s="1"/>
  <c r="H51" i="8" s="1"/>
  <c r="D50" i="8"/>
  <c r="D49" i="8"/>
  <c r="F49" i="8" s="1"/>
  <c r="H49" i="8" s="1"/>
  <c r="D48" i="8"/>
  <c r="F48" i="8" s="1"/>
  <c r="H48" i="8" s="1"/>
  <c r="D47" i="8"/>
  <c r="F47" i="8" s="1"/>
  <c r="H47" i="8" s="1"/>
  <c r="D46" i="8"/>
  <c r="F46" i="8" s="1"/>
  <c r="H46" i="8" s="1"/>
  <c r="D44" i="8"/>
  <c r="F44" i="8" s="1"/>
  <c r="H44" i="8" s="1"/>
  <c r="D43" i="8"/>
  <c r="F43" i="8" s="1"/>
  <c r="H43" i="8" s="1"/>
  <c r="D42" i="8"/>
  <c r="F42" i="8" s="1"/>
  <c r="H42" i="8" s="1"/>
  <c r="D41" i="8"/>
  <c r="F41" i="8" s="1"/>
  <c r="H41" i="8" s="1"/>
  <c r="D40" i="8"/>
  <c r="F40" i="8" s="1"/>
  <c r="H40" i="8" s="1"/>
  <c r="D39" i="8"/>
  <c r="F39" i="8" s="1"/>
  <c r="H39" i="8" s="1"/>
  <c r="D38" i="8"/>
  <c r="F38" i="8" s="1"/>
  <c r="H38" i="8" s="1"/>
  <c r="D37" i="8"/>
  <c r="F37" i="8" s="1"/>
  <c r="H37" i="8" s="1"/>
  <c r="D36" i="8"/>
  <c r="F36" i="8" s="1"/>
  <c r="H36" i="8" s="1"/>
  <c r="D35" i="8"/>
  <c r="F35" i="8" s="1"/>
  <c r="H35" i="8" s="1"/>
  <c r="D34" i="8"/>
  <c r="F34" i="8" s="1"/>
  <c r="H34" i="8" s="1"/>
  <c r="D33" i="8"/>
  <c r="F33" i="8" s="1"/>
  <c r="H33" i="8" s="1"/>
  <c r="D32" i="8"/>
  <c r="F32" i="8" s="1"/>
  <c r="H32" i="8" s="1"/>
  <c r="D31" i="8"/>
  <c r="F31" i="8" s="1"/>
  <c r="H31" i="8" s="1"/>
  <c r="D30" i="8"/>
  <c r="F30" i="8" s="1"/>
  <c r="H30" i="8" s="1"/>
  <c r="D29" i="8"/>
  <c r="F29" i="8" s="1"/>
  <c r="H29" i="8" s="1"/>
  <c r="D28" i="8"/>
  <c r="F28" i="8" s="1"/>
  <c r="H28" i="8" s="1"/>
  <c r="D27" i="8"/>
  <c r="F27" i="8" s="1"/>
  <c r="H27" i="8" s="1"/>
  <c r="D26" i="8"/>
  <c r="F26" i="8" s="1"/>
  <c r="H26" i="8" s="1"/>
  <c r="D25" i="8"/>
  <c r="F25" i="8" s="1"/>
  <c r="H25" i="8" s="1"/>
  <c r="D24" i="8"/>
  <c r="F24" i="8" s="1"/>
  <c r="H24" i="8" s="1"/>
  <c r="D23" i="8"/>
  <c r="F23" i="8" s="1"/>
  <c r="H23" i="8" s="1"/>
  <c r="D22" i="8"/>
  <c r="F22" i="8" s="1"/>
  <c r="H22" i="8" s="1"/>
  <c r="D21" i="8"/>
  <c r="D20" i="8"/>
  <c r="F20" i="8" s="1"/>
  <c r="H20" i="8" s="1"/>
  <c r="I22" i="7"/>
  <c r="I27" i="7"/>
  <c r="I28" i="7"/>
  <c r="I30" i="7"/>
  <c r="I33" i="7"/>
  <c r="I34" i="7"/>
  <c r="I36" i="7"/>
  <c r="I38" i="7"/>
  <c r="I41" i="7"/>
  <c r="I46" i="7"/>
  <c r="I50" i="7"/>
  <c r="F51" i="7"/>
  <c r="G51" i="7" s="1"/>
  <c r="I52" i="7"/>
  <c r="F53" i="7"/>
  <c r="G53" i="7" s="1"/>
  <c r="I54" i="7"/>
  <c r="F55" i="7"/>
  <c r="G55" i="7" s="1"/>
  <c r="F58" i="7"/>
  <c r="G58" i="7" s="1"/>
  <c r="I60" i="7"/>
  <c r="F61" i="7"/>
  <c r="G61" i="7" s="1"/>
  <c r="F63" i="7"/>
  <c r="G63" i="7" s="1"/>
  <c r="I64" i="7"/>
  <c r="F66" i="7"/>
  <c r="G66" i="7" s="1"/>
  <c r="I68" i="7"/>
  <c r="F69" i="7"/>
  <c r="G69" i="7" s="1"/>
  <c r="I73" i="7"/>
  <c r="I74" i="7"/>
  <c r="F76" i="7"/>
  <c r="G76" i="7" s="1"/>
  <c r="F77" i="7"/>
  <c r="G77" i="7" s="1"/>
  <c r="F78" i="7"/>
  <c r="G78" i="7" s="1"/>
  <c r="F79" i="7"/>
  <c r="G79" i="7" s="1"/>
  <c r="I81" i="7"/>
  <c r="F82" i="7"/>
  <c r="G82" i="7" s="1"/>
  <c r="I84" i="7"/>
  <c r="F85" i="7"/>
  <c r="G85" i="7" s="1"/>
  <c r="I88" i="7"/>
  <c r="I89" i="7"/>
  <c r="F90" i="7"/>
  <c r="G90" i="7" s="1"/>
  <c r="F93" i="7"/>
  <c r="G93" i="7" s="1"/>
  <c r="I94" i="7"/>
  <c r="F95" i="7"/>
  <c r="G95" i="7" s="1"/>
  <c r="I97" i="7"/>
  <c r="F98" i="7"/>
  <c r="G98" i="7" s="1"/>
  <c r="I99" i="7"/>
  <c r="I100" i="7"/>
  <c r="I102" i="7"/>
  <c r="F103" i="7"/>
  <c r="G103" i="7" s="1"/>
  <c r="F104" i="7"/>
  <c r="G104" i="7" s="1"/>
  <c r="I105" i="7"/>
  <c r="F106" i="7"/>
  <c r="G106" i="7" s="1"/>
  <c r="I107" i="7"/>
  <c r="F108" i="7"/>
  <c r="G108" i="7" s="1"/>
  <c r="F109" i="7"/>
  <c r="G109" i="7" s="1"/>
  <c r="I110" i="7"/>
  <c r="J57" i="10" l="1"/>
  <c r="J49" i="10"/>
  <c r="D47" i="7"/>
  <c r="G47" i="10"/>
  <c r="F87" i="10"/>
  <c r="F92" i="10" s="1"/>
  <c r="I101" i="10"/>
  <c r="I71" i="10"/>
  <c r="F71" i="10"/>
  <c r="F65" i="10"/>
  <c r="I57" i="10"/>
  <c r="I56" i="10"/>
  <c r="I47" i="10"/>
  <c r="F47" i="10"/>
  <c r="I78" i="7"/>
  <c r="F64" i="7"/>
  <c r="G64" i="7" s="1"/>
  <c r="I66" i="7"/>
  <c r="F100" i="7"/>
  <c r="G100" i="7" s="1"/>
  <c r="I51" i="7"/>
  <c r="F50" i="7"/>
  <c r="G50" i="7" s="1"/>
  <c r="F60" i="7"/>
  <c r="G60" i="7" s="1"/>
  <c r="F109" i="8"/>
  <c r="F50" i="8"/>
  <c r="D87" i="7"/>
  <c r="D92" i="7" s="1"/>
  <c r="F74" i="7"/>
  <c r="G74" i="7" s="1"/>
  <c r="F54" i="7"/>
  <c r="G54" i="7" s="1"/>
  <c r="F70" i="7"/>
  <c r="G70" i="7" s="1"/>
  <c r="F88" i="7"/>
  <c r="G88" i="7" s="1"/>
  <c r="F52" i="7"/>
  <c r="I108" i="7"/>
  <c r="F99" i="7"/>
  <c r="G99" i="7" s="1"/>
  <c r="I58" i="7"/>
  <c r="I49" i="7"/>
  <c r="I32" i="7"/>
  <c r="F49" i="7"/>
  <c r="G49" i="7" s="1"/>
  <c r="I24" i="7"/>
  <c r="I80" i="7"/>
  <c r="F110" i="7"/>
  <c r="G110" i="7" s="1"/>
  <c r="F80" i="7"/>
  <c r="G80" i="7" s="1"/>
  <c r="I70" i="7"/>
  <c r="I26" i="7"/>
  <c r="I106" i="7"/>
  <c r="F62" i="7"/>
  <c r="G62" i="7" s="1"/>
  <c r="I48" i="7"/>
  <c r="F84" i="7"/>
  <c r="G84" i="7" s="1"/>
  <c r="F48" i="7"/>
  <c r="I35" i="7"/>
  <c r="D57" i="7"/>
  <c r="F94" i="7"/>
  <c r="G94" i="7" s="1"/>
  <c r="F68" i="7"/>
  <c r="G68" i="7" s="1"/>
  <c r="I62" i="7"/>
  <c r="I82" i="7"/>
  <c r="I42" i="7"/>
  <c r="J71" i="10"/>
  <c r="J47" i="10"/>
  <c r="G71" i="10"/>
  <c r="D117" i="10"/>
  <c r="D112" i="10"/>
  <c r="J56" i="10"/>
  <c r="G56" i="10"/>
  <c r="F56" i="10"/>
  <c r="G65" i="10"/>
  <c r="I87" i="10"/>
  <c r="I92" i="10" s="1"/>
  <c r="I65" i="10"/>
  <c r="J65" i="10"/>
  <c r="G92" i="10"/>
  <c r="J87" i="10"/>
  <c r="J92" i="10" s="1"/>
  <c r="J101" i="10"/>
  <c r="F57" i="10"/>
  <c r="G57" i="10"/>
  <c r="G101" i="10"/>
  <c r="F101" i="10"/>
  <c r="G111" i="10"/>
  <c r="F111" i="10"/>
  <c r="J111" i="10"/>
  <c r="H109" i="8"/>
  <c r="F21" i="8"/>
  <c r="H21" i="8" s="1"/>
  <c r="H45" i="8" s="1"/>
  <c r="F57" i="8"/>
  <c r="H57" i="8" s="1"/>
  <c r="F65" i="8"/>
  <c r="H65" i="8" s="1"/>
  <c r="F77" i="8"/>
  <c r="F91" i="8"/>
  <c r="H91" i="8" s="1"/>
  <c r="D101" i="7"/>
  <c r="I104" i="7"/>
  <c r="I86" i="7"/>
  <c r="I76" i="7"/>
  <c r="D56" i="7"/>
  <c r="I43" i="7"/>
  <c r="D111" i="7"/>
  <c r="F107" i="7"/>
  <c r="G107" i="7" s="1"/>
  <c r="I98" i="7"/>
  <c r="F86" i="7"/>
  <c r="G86" i="7" s="1"/>
  <c r="D71" i="7"/>
  <c r="I40" i="7"/>
  <c r="I44" i="7"/>
  <c r="I96" i="7"/>
  <c r="F102" i="7"/>
  <c r="G102" i="7" s="1"/>
  <c r="F96" i="7"/>
  <c r="G96" i="7" s="1"/>
  <c r="I90" i="7"/>
  <c r="I25" i="7"/>
  <c r="F22" i="7"/>
  <c r="G22" i="7" s="1"/>
  <c r="G101" i="7"/>
  <c r="G71" i="7"/>
  <c r="F105" i="7"/>
  <c r="G105" i="7" s="1"/>
  <c r="F97" i="7"/>
  <c r="G97" i="7" s="1"/>
  <c r="I91" i="7"/>
  <c r="F89" i="7"/>
  <c r="G89" i="7" s="1"/>
  <c r="I83" i="7"/>
  <c r="F81" i="7"/>
  <c r="G81" i="7" s="1"/>
  <c r="I75" i="7"/>
  <c r="F73" i="7"/>
  <c r="G73" i="7" s="1"/>
  <c r="I67" i="7"/>
  <c r="I59" i="7"/>
  <c r="I109" i="7"/>
  <c r="I93" i="7"/>
  <c r="F91" i="7"/>
  <c r="G91" i="7" s="1"/>
  <c r="I85" i="7"/>
  <c r="F83" i="7"/>
  <c r="G83" i="7" s="1"/>
  <c r="I77" i="7"/>
  <c r="F75" i="7"/>
  <c r="G75" i="7" s="1"/>
  <c r="I69" i="7"/>
  <c r="F67" i="7"/>
  <c r="G67" i="7" s="1"/>
  <c r="I61" i="7"/>
  <c r="F59" i="7"/>
  <c r="G59" i="7" s="1"/>
  <c r="I53" i="7"/>
  <c r="I45" i="7"/>
  <c r="I37" i="7"/>
  <c r="I29" i="7"/>
  <c r="I103" i="7"/>
  <c r="I95" i="7"/>
  <c r="I79" i="7"/>
  <c r="G87" i="7"/>
  <c r="I63" i="7"/>
  <c r="I55" i="7"/>
  <c r="I39" i="7"/>
  <c r="I31" i="7"/>
  <c r="I23" i="7"/>
  <c r="G52" i="7" l="1"/>
  <c r="G56" i="7" s="1"/>
  <c r="G48" i="7"/>
  <c r="G57" i="7" s="1"/>
  <c r="G72" i="7" s="1"/>
  <c r="G117" i="7" s="1"/>
  <c r="I71" i="7"/>
  <c r="F54" i="8"/>
  <c r="H50" i="8"/>
  <c r="H55" i="8" s="1"/>
  <c r="F85" i="8"/>
  <c r="F90" i="8" s="1"/>
  <c r="H77" i="8"/>
  <c r="H85" i="8" s="1"/>
  <c r="H90" i="8" s="1"/>
  <c r="F111" i="7"/>
  <c r="I111" i="7"/>
  <c r="F101" i="7"/>
  <c r="F87" i="7"/>
  <c r="F92" i="7" s="1"/>
  <c r="F71" i="7"/>
  <c r="I56" i="7"/>
  <c r="I57" i="7"/>
  <c r="I47" i="7"/>
  <c r="F72" i="10"/>
  <c r="F117" i="10" s="1"/>
  <c r="J72" i="10"/>
  <c r="J117" i="10" s="1"/>
  <c r="I72" i="10"/>
  <c r="I117" i="10" s="1"/>
  <c r="I87" i="7"/>
  <c r="I92" i="7" s="1"/>
  <c r="F55" i="8"/>
  <c r="D110" i="8"/>
  <c r="H54" i="8"/>
  <c r="D113" i="8"/>
  <c r="F56" i="7"/>
  <c r="G111" i="7"/>
  <c r="G112" i="7" s="1"/>
  <c r="D117" i="7"/>
  <c r="F57" i="7"/>
  <c r="G92" i="7"/>
  <c r="D113" i="10"/>
  <c r="G72" i="10"/>
  <c r="G117" i="10" s="1"/>
  <c r="F112" i="10"/>
  <c r="G112" i="10"/>
  <c r="J112" i="10"/>
  <c r="H99" i="8"/>
  <c r="H110" i="8" s="1"/>
  <c r="F99" i="8"/>
  <c r="F110" i="8" s="1"/>
  <c r="F45" i="8"/>
  <c r="F112" i="7"/>
  <c r="D112" i="7"/>
  <c r="G47" i="7"/>
  <c r="F47" i="7"/>
  <c r="I101" i="7"/>
  <c r="I112" i="7" s="1"/>
  <c r="J111" i="7"/>
  <c r="H113" i="8" l="1"/>
  <c r="I72" i="7"/>
  <c r="J117" i="7"/>
  <c r="F72" i="7"/>
  <c r="F117" i="7" s="1"/>
  <c r="F114" i="10"/>
  <c r="F70" i="8"/>
  <c r="F113" i="8" s="1"/>
  <c r="D113" i="7"/>
  <c r="G115" i="7"/>
  <c r="G115" i="10"/>
  <c r="J112" i="7"/>
  <c r="I117" i="7" l="1"/>
  <c r="I116" i="7"/>
  <c r="L61" i="7"/>
  <c r="L69" i="7"/>
  <c r="L78" i="7"/>
  <c r="L87" i="7" s="1"/>
  <c r="L94" i="7"/>
  <c r="L110" i="7"/>
  <c r="L45" i="7"/>
  <c r="L53" i="7"/>
  <c r="L62" i="7"/>
  <c r="L70" i="7"/>
  <c r="L104" i="7"/>
  <c r="L38" i="7"/>
  <c r="L80" i="7"/>
  <c r="L88" i="7"/>
  <c r="L96" i="7"/>
  <c r="L102" i="7"/>
  <c r="L29" i="7"/>
  <c r="L37" i="7"/>
  <c r="L86" i="7"/>
  <c r="L22" i="7"/>
  <c r="L47" i="7" s="1"/>
  <c r="L46" i="7"/>
  <c r="L54" i="7"/>
  <c r="L90" i="7"/>
  <c r="L75" i="7"/>
  <c r="L91" i="7"/>
  <c r="L99" i="7"/>
  <c r="L50" i="7"/>
  <c r="L43" i="7"/>
  <c r="L24" i="7"/>
  <c r="L32" i="7"/>
  <c r="L64" i="7"/>
  <c r="L74" i="7"/>
  <c r="L106" i="7"/>
  <c r="L40" i="7"/>
  <c r="L48" i="7"/>
  <c r="L57" i="7" s="1"/>
  <c r="L72" i="7" s="1"/>
  <c r="L82" i="7"/>
  <c r="L98" i="7"/>
  <c r="L58" i="7"/>
  <c r="L66" i="7"/>
  <c r="L71" i="7" s="1"/>
  <c r="L107" i="7"/>
  <c r="L26" i="7"/>
  <c r="L34" i="7"/>
  <c r="L83" i="7"/>
  <c r="L42" i="7"/>
  <c r="L59" i="7"/>
  <c r="L67" i="7"/>
  <c r="L27" i="7"/>
  <c r="L35" i="7"/>
  <c r="L77" i="7"/>
  <c r="L93" i="7"/>
  <c r="L101" i="7" s="1"/>
  <c r="L109" i="7"/>
  <c r="L51" i="7"/>
  <c r="L85" i="7"/>
  <c r="L41" i="7"/>
  <c r="L30" i="7"/>
  <c r="L76" i="7"/>
  <c r="L52" i="7"/>
  <c r="L56" i="7" s="1"/>
  <c r="L44" i="7"/>
  <c r="L55" i="7"/>
  <c r="L39" i="7"/>
  <c r="L105" i="7"/>
  <c r="L108" i="7"/>
  <c r="L84" i="7"/>
  <c r="L33" i="7"/>
  <c r="L103" i="7"/>
  <c r="L68" i="7"/>
  <c r="L95" i="7"/>
  <c r="L60" i="7"/>
  <c r="L79" i="7"/>
  <c r="L63" i="7"/>
  <c r="L89" i="7"/>
  <c r="L36" i="7"/>
  <c r="L28" i="7"/>
  <c r="L73" i="7"/>
  <c r="L100" i="7"/>
  <c r="L25" i="7"/>
  <c r="L49" i="7"/>
  <c r="L97" i="7"/>
  <c r="L81" i="7"/>
  <c r="L31" i="7"/>
  <c r="L23" i="7"/>
  <c r="L105" i="10"/>
  <c r="L99" i="10"/>
  <c r="L79" i="10"/>
  <c r="L70" i="10"/>
  <c r="L106" i="10"/>
  <c r="L100" i="10"/>
  <c r="L80" i="10"/>
  <c r="L66" i="10"/>
  <c r="L102" i="10"/>
  <c r="L88" i="10"/>
  <c r="L85" i="10"/>
  <c r="L63" i="10"/>
  <c r="L107" i="10"/>
  <c r="L59" i="10"/>
  <c r="L89" i="10"/>
  <c r="L60" i="10"/>
  <c r="L83" i="10"/>
  <c r="L94" i="10"/>
  <c r="L74" i="10"/>
  <c r="L86" i="10"/>
  <c r="L64" i="10"/>
  <c r="L90" i="10"/>
  <c r="L110" i="10"/>
  <c r="L62" i="10"/>
  <c r="L95" i="10"/>
  <c r="L75" i="10"/>
  <c r="L73" i="10"/>
  <c r="L58" i="10"/>
  <c r="L93" i="10"/>
  <c r="L81" i="10"/>
  <c r="L108" i="10"/>
  <c r="L82" i="10"/>
  <c r="L109" i="10"/>
  <c r="L61" i="10"/>
  <c r="L84" i="10"/>
  <c r="L96" i="10"/>
  <c r="L76" i="10"/>
  <c r="L67" i="10"/>
  <c r="L91" i="10"/>
  <c r="L103" i="10"/>
  <c r="L97" i="10"/>
  <c r="L77" i="10"/>
  <c r="L68" i="10"/>
  <c r="L104" i="10"/>
  <c r="L98" i="10"/>
  <c r="L78" i="10"/>
  <c r="L69" i="10"/>
  <c r="L22" i="10"/>
  <c r="L45" i="10"/>
  <c r="L40" i="10"/>
  <c r="L36" i="10"/>
  <c r="L53" i="10"/>
  <c r="L37" i="10"/>
  <c r="L34" i="10"/>
  <c r="L48" i="10"/>
  <c r="L31" i="10"/>
  <c r="L24" i="10"/>
  <c r="L54" i="10"/>
  <c r="L29" i="10"/>
  <c r="L35" i="10"/>
  <c r="L46" i="10"/>
  <c r="L41" i="10"/>
  <c r="L28" i="10"/>
  <c r="L39" i="10"/>
  <c r="L52" i="10"/>
  <c r="L23" i="10"/>
  <c r="L43" i="10"/>
  <c r="L42" i="10"/>
  <c r="L51" i="10"/>
  <c r="L26" i="10"/>
  <c r="L44" i="10"/>
  <c r="L30" i="10"/>
  <c r="L38" i="10"/>
  <c r="L55" i="10"/>
  <c r="L33" i="10"/>
  <c r="L25" i="10"/>
  <c r="L32" i="10"/>
  <c r="L27" i="10"/>
  <c r="L50" i="10"/>
  <c r="L49" i="10"/>
  <c r="K68" i="10"/>
  <c r="K82" i="10"/>
  <c r="K96" i="10"/>
  <c r="K109" i="10"/>
  <c r="K69" i="10"/>
  <c r="K83" i="10"/>
  <c r="K97" i="10"/>
  <c r="K110" i="10"/>
  <c r="K61" i="10"/>
  <c r="K76" i="10"/>
  <c r="K89" i="10"/>
  <c r="K103" i="10"/>
  <c r="K70" i="10"/>
  <c r="K58" i="10"/>
  <c r="K65" i="10" s="1"/>
  <c r="K85" i="10"/>
  <c r="K59" i="10"/>
  <c r="K86" i="10"/>
  <c r="K75" i="10"/>
  <c r="K62" i="10"/>
  <c r="K77" i="10"/>
  <c r="K90" i="10"/>
  <c r="K104" i="10"/>
  <c r="K60" i="10"/>
  <c r="K88" i="10"/>
  <c r="K102" i="10"/>
  <c r="K111" i="10" s="1"/>
  <c r="K63" i="10"/>
  <c r="K78" i="10"/>
  <c r="K87" i="10" s="1"/>
  <c r="K92" i="10" s="1"/>
  <c r="K91" i="10"/>
  <c r="K105" i="10"/>
  <c r="K84" i="10"/>
  <c r="K98" i="10"/>
  <c r="K73" i="10"/>
  <c r="K99" i="10"/>
  <c r="K74" i="10"/>
  <c r="K100" i="10"/>
  <c r="K64" i="10"/>
  <c r="K79" i="10"/>
  <c r="K93" i="10"/>
  <c r="K101" i="10" s="1"/>
  <c r="K112" i="10" s="1"/>
  <c r="K106" i="10"/>
  <c r="K66" i="10"/>
  <c r="K71" i="10" s="1"/>
  <c r="K80" i="10"/>
  <c r="K94" i="10"/>
  <c r="K107" i="10"/>
  <c r="K67" i="10"/>
  <c r="K81" i="10"/>
  <c r="K95" i="10"/>
  <c r="K108" i="10"/>
  <c r="K22" i="10"/>
  <c r="K47" i="10" s="1"/>
  <c r="K40" i="10"/>
  <c r="K45" i="10"/>
  <c r="K36" i="10"/>
  <c r="K48" i="10"/>
  <c r="K57" i="10" s="1"/>
  <c r="K34" i="10"/>
  <c r="K53" i="10"/>
  <c r="K37" i="10"/>
  <c r="K29" i="10"/>
  <c r="K35" i="10"/>
  <c r="K46" i="10"/>
  <c r="K41" i="10"/>
  <c r="K38" i="10"/>
  <c r="K31" i="10"/>
  <c r="K42" i="10"/>
  <c r="K25" i="10"/>
  <c r="K44" i="10"/>
  <c r="K50" i="10"/>
  <c r="K24" i="10"/>
  <c r="K52" i="10"/>
  <c r="K56" i="10" s="1"/>
  <c r="K23" i="10"/>
  <c r="K43" i="10"/>
  <c r="K32" i="10"/>
  <c r="K26" i="10"/>
  <c r="K30" i="10"/>
  <c r="K28" i="10"/>
  <c r="K27" i="10"/>
  <c r="K55" i="10"/>
  <c r="K39" i="10"/>
  <c r="K51" i="10"/>
  <c r="K33" i="10"/>
  <c r="K54" i="10"/>
  <c r="K49" i="10"/>
  <c r="F114" i="7"/>
  <c r="F112" i="8"/>
  <c r="G104" i="8" s="1"/>
  <c r="K32" i="7" l="1"/>
  <c r="K44" i="7"/>
  <c r="K59" i="7"/>
  <c r="K74" i="7"/>
  <c r="K86" i="7"/>
  <c r="K100" i="7"/>
  <c r="K46" i="7"/>
  <c r="K76" i="7"/>
  <c r="K103" i="7"/>
  <c r="K35" i="7"/>
  <c r="K77" i="7"/>
  <c r="K90" i="7"/>
  <c r="K49" i="7"/>
  <c r="K37" i="7"/>
  <c r="K93" i="7"/>
  <c r="K101" i="7" s="1"/>
  <c r="K38" i="7"/>
  <c r="K51" i="7"/>
  <c r="K94" i="7"/>
  <c r="K52" i="7"/>
  <c r="K56" i="7" s="1"/>
  <c r="K95" i="7"/>
  <c r="K28" i="7"/>
  <c r="K109" i="7"/>
  <c r="K33" i="7"/>
  <c r="K45" i="7"/>
  <c r="K60" i="7"/>
  <c r="K75" i="7"/>
  <c r="K88" i="7"/>
  <c r="K102" i="7"/>
  <c r="K111" i="7" s="1"/>
  <c r="K34" i="7"/>
  <c r="K61" i="7"/>
  <c r="K89" i="7"/>
  <c r="K48" i="7"/>
  <c r="K57" i="7" s="1"/>
  <c r="K72" i="7" s="1"/>
  <c r="K117" i="7" s="1"/>
  <c r="K62" i="7"/>
  <c r="K104" i="7"/>
  <c r="K63" i="7"/>
  <c r="K25" i="7"/>
  <c r="K26" i="7"/>
  <c r="K80" i="7"/>
  <c r="K67" i="7"/>
  <c r="K108" i="7"/>
  <c r="K40" i="7"/>
  <c r="K23" i="7"/>
  <c r="K27" i="7"/>
  <c r="K53" i="7"/>
  <c r="K24" i="7"/>
  <c r="K39" i="7"/>
  <c r="K68" i="7"/>
  <c r="K29" i="7"/>
  <c r="K41" i="7"/>
  <c r="K54" i="7"/>
  <c r="K69" i="7"/>
  <c r="K83" i="7"/>
  <c r="K97" i="7"/>
  <c r="K110" i="7"/>
  <c r="K30" i="7"/>
  <c r="K42" i="7"/>
  <c r="K55" i="7"/>
  <c r="K70" i="7"/>
  <c r="K84" i="7"/>
  <c r="K98" i="7"/>
  <c r="K22" i="7"/>
  <c r="K47" i="7" s="1"/>
  <c r="K31" i="7"/>
  <c r="K43" i="7"/>
  <c r="K58" i="7"/>
  <c r="K73" i="7"/>
  <c r="K85" i="7"/>
  <c r="K99" i="7"/>
  <c r="K36" i="7"/>
  <c r="K78" i="7"/>
  <c r="K87" i="7" s="1"/>
  <c r="K92" i="7" s="1"/>
  <c r="K91" i="7"/>
  <c r="K105" i="7"/>
  <c r="K50" i="7"/>
  <c r="K64" i="7"/>
  <c r="K79" i="7"/>
  <c r="K106" i="7"/>
  <c r="K66" i="7"/>
  <c r="K71" i="7" s="1"/>
  <c r="K107" i="7"/>
  <c r="K81" i="7"/>
  <c r="K82" i="7"/>
  <c r="K96" i="7"/>
  <c r="L92" i="7"/>
  <c r="K72" i="10"/>
  <c r="K117" i="10" s="1"/>
  <c r="L111" i="7"/>
  <c r="L112" i="7" s="1"/>
  <c r="L111" i="10"/>
  <c r="L101" i="10"/>
  <c r="L87" i="10"/>
  <c r="L92" i="10" s="1"/>
  <c r="L71" i="10"/>
  <c r="L65" i="10"/>
  <c r="L56" i="10"/>
  <c r="L57" i="10"/>
  <c r="L47" i="10"/>
  <c r="G80" i="8"/>
  <c r="G82" i="8"/>
  <c r="G64" i="8"/>
  <c r="G98" i="8"/>
  <c r="G108" i="8"/>
  <c r="G92" i="8"/>
  <c r="G39" i="8"/>
  <c r="G105" i="8"/>
  <c r="G83" i="8"/>
  <c r="G38" i="8"/>
  <c r="G29" i="8"/>
  <c r="G62" i="8"/>
  <c r="G88" i="8"/>
  <c r="G72" i="8"/>
  <c r="G52" i="8"/>
  <c r="G96" i="8"/>
  <c r="G102" i="8"/>
  <c r="G84" i="8"/>
  <c r="G57" i="8"/>
  <c r="G74" i="8"/>
  <c r="G103" i="8"/>
  <c r="G66" i="8"/>
  <c r="G24" i="8"/>
  <c r="G36" i="8"/>
  <c r="G78" i="8"/>
  <c r="G91" i="8"/>
  <c r="G56" i="8"/>
  <c r="G63" i="8" s="1"/>
  <c r="G31" i="8"/>
  <c r="G40" i="8"/>
  <c r="G37" i="8"/>
  <c r="G79" i="8"/>
  <c r="G60" i="8"/>
  <c r="G65" i="8"/>
  <c r="G22" i="8"/>
  <c r="G73" i="8"/>
  <c r="G97" i="8"/>
  <c r="G59" i="8"/>
  <c r="G44" i="8"/>
  <c r="G34" i="8"/>
  <c r="G77" i="8"/>
  <c r="G48" i="8"/>
  <c r="G101" i="8"/>
  <c r="G47" i="8"/>
  <c r="G50" i="8"/>
  <c r="G41" i="8"/>
  <c r="G23" i="8"/>
  <c r="G21" i="8"/>
  <c r="G25" i="8"/>
  <c r="G42" i="8"/>
  <c r="G95" i="8"/>
  <c r="G87" i="8"/>
  <c r="G28" i="8"/>
  <c r="G107" i="8"/>
  <c r="G94" i="8"/>
  <c r="G89" i="8"/>
  <c r="G43" i="8"/>
  <c r="G32" i="8"/>
  <c r="G75" i="8"/>
  <c r="G51" i="8"/>
  <c r="G61" i="8"/>
  <c r="G26" i="8"/>
  <c r="G33" i="8"/>
  <c r="G76" i="8"/>
  <c r="G86" i="8"/>
  <c r="G27" i="8"/>
  <c r="G58" i="8"/>
  <c r="G81" i="8"/>
  <c r="G53" i="8"/>
  <c r="G20" i="8"/>
  <c r="G30" i="8"/>
  <c r="G71" i="8"/>
  <c r="G68" i="8"/>
  <c r="G49" i="8"/>
  <c r="G67" i="8"/>
  <c r="G35" i="8"/>
  <c r="G106" i="8"/>
  <c r="G46" i="8"/>
  <c r="G100" i="8"/>
  <c r="G93" i="8"/>
  <c r="F22" i="6"/>
  <c r="D23" i="6"/>
  <c r="F23" i="6" s="1"/>
  <c r="G23" i="6" s="1"/>
  <c r="D24" i="6"/>
  <c r="I24" i="6" s="1"/>
  <c r="D25" i="6"/>
  <c r="I25" i="6" s="1"/>
  <c r="D26" i="6"/>
  <c r="D27" i="6"/>
  <c r="D28" i="6"/>
  <c r="F28" i="6" s="1"/>
  <c r="G28" i="6" s="1"/>
  <c r="D29" i="6"/>
  <c r="D30" i="6"/>
  <c r="F30" i="6" s="1"/>
  <c r="G30" i="6" s="1"/>
  <c r="D31" i="6"/>
  <c r="F31" i="6" s="1"/>
  <c r="G31" i="6" s="1"/>
  <c r="D32" i="6"/>
  <c r="I32" i="6" s="1"/>
  <c r="D33" i="6"/>
  <c r="I33" i="6" s="1"/>
  <c r="D34" i="6"/>
  <c r="D35" i="6"/>
  <c r="I35" i="6" s="1"/>
  <c r="D36" i="6"/>
  <c r="F36" i="6" s="1"/>
  <c r="G36" i="6" s="1"/>
  <c r="D37" i="6"/>
  <c r="I37" i="6" s="1"/>
  <c r="D38" i="6"/>
  <c r="F38" i="6" s="1"/>
  <c r="G38" i="6" s="1"/>
  <c r="D39" i="6"/>
  <c r="F39" i="6" s="1"/>
  <c r="G39" i="6" s="1"/>
  <c r="D40" i="6"/>
  <c r="I40" i="6" s="1"/>
  <c r="D41" i="6"/>
  <c r="I41" i="6" s="1"/>
  <c r="D42" i="6"/>
  <c r="D43" i="6"/>
  <c r="D44" i="6"/>
  <c r="F44" i="6" s="1"/>
  <c r="G44" i="6" s="1"/>
  <c r="D45" i="6"/>
  <c r="F45" i="6" s="1"/>
  <c r="G45" i="6" s="1"/>
  <c r="D46" i="6"/>
  <c r="F46" i="6" s="1"/>
  <c r="G46" i="6" s="1"/>
  <c r="D48" i="6"/>
  <c r="I48" i="6" s="1"/>
  <c r="D49" i="6"/>
  <c r="I49" i="6" s="1"/>
  <c r="D50" i="6"/>
  <c r="D51" i="6"/>
  <c r="D52" i="6"/>
  <c r="I52" i="6" s="1"/>
  <c r="D53" i="6"/>
  <c r="F53" i="6" s="1"/>
  <c r="G53" i="6" s="1"/>
  <c r="D54" i="6"/>
  <c r="D55" i="6"/>
  <c r="F55" i="6" s="1"/>
  <c r="G55" i="6" s="1"/>
  <c r="D58" i="6"/>
  <c r="D59" i="6"/>
  <c r="D60" i="6"/>
  <c r="I60" i="6" s="1"/>
  <c r="D61" i="6"/>
  <c r="F61" i="6" s="1"/>
  <c r="G61" i="6" s="1"/>
  <c r="D62" i="6"/>
  <c r="F62" i="6" s="1"/>
  <c r="G62" i="6" s="1"/>
  <c r="D63" i="6"/>
  <c r="F63" i="6" s="1"/>
  <c r="G63" i="6" s="1"/>
  <c r="D64" i="6"/>
  <c r="I64" i="6" s="1"/>
  <c r="D66" i="6"/>
  <c r="D67" i="6"/>
  <c r="D68" i="6"/>
  <c r="I68" i="6" s="1"/>
  <c r="D69" i="6"/>
  <c r="F69" i="6" s="1"/>
  <c r="G69" i="6" s="1"/>
  <c r="D70" i="6"/>
  <c r="F70" i="6" s="1"/>
  <c r="G70" i="6" s="1"/>
  <c r="D73" i="6"/>
  <c r="I73" i="6" s="1"/>
  <c r="D74" i="6"/>
  <c r="D75" i="6"/>
  <c r="D76" i="6"/>
  <c r="F76" i="6" s="1"/>
  <c r="G76" i="6" s="1"/>
  <c r="D77" i="6"/>
  <c r="F77" i="6" s="1"/>
  <c r="G77" i="6" s="1"/>
  <c r="D78" i="6"/>
  <c r="F78" i="6" s="1"/>
  <c r="D79" i="6"/>
  <c r="F79" i="6" s="1"/>
  <c r="G79" i="6" s="1"/>
  <c r="D80" i="6"/>
  <c r="I80" i="6" s="1"/>
  <c r="D81" i="6"/>
  <c r="I81" i="6" s="1"/>
  <c r="D82" i="6"/>
  <c r="D83" i="6"/>
  <c r="D84" i="6"/>
  <c r="F84" i="6" s="1"/>
  <c r="G84" i="6" s="1"/>
  <c r="D85" i="6"/>
  <c r="F85" i="6" s="1"/>
  <c r="G85" i="6" s="1"/>
  <c r="D86" i="6"/>
  <c r="F86" i="6" s="1"/>
  <c r="G86" i="6" s="1"/>
  <c r="D88" i="6"/>
  <c r="I88" i="6" s="1"/>
  <c r="D89" i="6"/>
  <c r="I89" i="6" s="1"/>
  <c r="D90" i="6"/>
  <c r="D91" i="6"/>
  <c r="D93" i="6"/>
  <c r="I93" i="6" s="1"/>
  <c r="D94" i="6"/>
  <c r="F94" i="6" s="1"/>
  <c r="G94" i="6" s="1"/>
  <c r="D95" i="6"/>
  <c r="F95" i="6" s="1"/>
  <c r="G95" i="6" s="1"/>
  <c r="D96" i="6"/>
  <c r="I96" i="6" s="1"/>
  <c r="D97" i="6"/>
  <c r="I97" i="6" s="1"/>
  <c r="D98" i="6"/>
  <c r="D99" i="6"/>
  <c r="D100" i="6"/>
  <c r="F100" i="6" s="1"/>
  <c r="G100" i="6" s="1"/>
  <c r="D102" i="6"/>
  <c r="F102" i="6" s="1"/>
  <c r="D103" i="6"/>
  <c r="F103" i="6" s="1"/>
  <c r="G103" i="6" s="1"/>
  <c r="D104" i="6"/>
  <c r="I104" i="6" s="1"/>
  <c r="D105" i="6"/>
  <c r="I105" i="6" s="1"/>
  <c r="D106" i="6"/>
  <c r="D107" i="6"/>
  <c r="D108" i="6"/>
  <c r="F108" i="6" s="1"/>
  <c r="G108" i="6" s="1"/>
  <c r="D109" i="6"/>
  <c r="F109" i="6" s="1"/>
  <c r="G109" i="6" s="1"/>
  <c r="D110" i="6"/>
  <c r="F110" i="6" s="1"/>
  <c r="G110" i="6" s="1"/>
  <c r="K112" i="7" l="1"/>
  <c r="L112" i="10"/>
  <c r="L117" i="7"/>
  <c r="G45" i="8"/>
  <c r="G54" i="8"/>
  <c r="G109" i="8"/>
  <c r="G55" i="8"/>
  <c r="G85" i="8"/>
  <c r="G90" i="8" s="1"/>
  <c r="G99" i="8"/>
  <c r="I50" i="6"/>
  <c r="L72" i="10"/>
  <c r="L117" i="10" s="1"/>
  <c r="I83" i="6"/>
  <c r="I69" i="6"/>
  <c r="I54" i="6"/>
  <c r="F93" i="6"/>
  <c r="I102" i="6"/>
  <c r="J111" i="6" s="1"/>
  <c r="I90" i="6"/>
  <c r="I53" i="6"/>
  <c r="F99" i="6"/>
  <c r="G99" i="6" s="1"/>
  <c r="F90" i="6"/>
  <c r="G90" i="6" s="1"/>
  <c r="F60" i="6"/>
  <c r="G60" i="6" s="1"/>
  <c r="I66" i="6"/>
  <c r="F54" i="6"/>
  <c r="G54" i="6" s="1"/>
  <c r="I76" i="6"/>
  <c r="F80" i="6"/>
  <c r="G80" i="6" s="1"/>
  <c r="I75" i="6"/>
  <c r="F37" i="6"/>
  <c r="G37" i="6" s="1"/>
  <c r="I108" i="6"/>
  <c r="I94" i="6"/>
  <c r="I44" i="6"/>
  <c r="F106" i="6"/>
  <c r="G106" i="6" s="1"/>
  <c r="I85" i="6"/>
  <c r="I77" i="6"/>
  <c r="I27" i="6"/>
  <c r="F27" i="6"/>
  <c r="G27" i="6" s="1"/>
  <c r="I26" i="6"/>
  <c r="F26" i="6"/>
  <c r="G26" i="6" s="1"/>
  <c r="I74" i="6"/>
  <c r="I58" i="6"/>
  <c r="I36" i="6"/>
  <c r="I29" i="6"/>
  <c r="F74" i="6"/>
  <c r="G74" i="6" s="1"/>
  <c r="F58" i="6"/>
  <c r="G58" i="6" s="1"/>
  <c r="F51" i="6"/>
  <c r="G51" i="6" s="1"/>
  <c r="I42" i="6"/>
  <c r="F29" i="6"/>
  <c r="G29" i="6" s="1"/>
  <c r="F24" i="6"/>
  <c r="G24" i="6" s="1"/>
  <c r="I91" i="6"/>
  <c r="D57" i="6"/>
  <c r="F91" i="6"/>
  <c r="G91" i="6" s="1"/>
  <c r="I62" i="6"/>
  <c r="D56" i="6"/>
  <c r="F35" i="6"/>
  <c r="G35" i="6" s="1"/>
  <c r="I110" i="6"/>
  <c r="I106" i="6"/>
  <c r="I99" i="6"/>
  <c r="F96" i="6"/>
  <c r="G96" i="6" s="1"/>
  <c r="F68" i="6"/>
  <c r="G68" i="6" s="1"/>
  <c r="F66" i="6"/>
  <c r="F52" i="6"/>
  <c r="F50" i="6"/>
  <c r="G50" i="6" s="1"/>
  <c r="I46" i="6"/>
  <c r="F43" i="6"/>
  <c r="G43" i="6" s="1"/>
  <c r="F32" i="6"/>
  <c r="G32" i="6" s="1"/>
  <c r="I100" i="6"/>
  <c r="F83" i="6"/>
  <c r="G83" i="6" s="1"/>
  <c r="I67" i="6"/>
  <c r="F64" i="6"/>
  <c r="G64" i="6" s="1"/>
  <c r="I61" i="6"/>
  <c r="I51" i="6"/>
  <c r="F48" i="6"/>
  <c r="G48" i="6" s="1"/>
  <c r="F42" i="6"/>
  <c r="G42" i="6" s="1"/>
  <c r="I109" i="6"/>
  <c r="I98" i="6"/>
  <c r="I86" i="6"/>
  <c r="I84" i="6"/>
  <c r="F75" i="6"/>
  <c r="G75" i="6" s="1"/>
  <c r="I45" i="6"/>
  <c r="I34" i="6"/>
  <c r="I28" i="6"/>
  <c r="F104" i="6"/>
  <c r="G104" i="6" s="1"/>
  <c r="F98" i="6"/>
  <c r="G98" i="6" s="1"/>
  <c r="F88" i="6"/>
  <c r="G88" i="6" s="1"/>
  <c r="I82" i="6"/>
  <c r="I70" i="6"/>
  <c r="F67" i="6"/>
  <c r="G67" i="6" s="1"/>
  <c r="F34" i="6"/>
  <c r="G34" i="6" s="1"/>
  <c r="F107" i="6"/>
  <c r="G107" i="6" s="1"/>
  <c r="F82" i="6"/>
  <c r="G82" i="6" s="1"/>
  <c r="I78" i="6"/>
  <c r="I43" i="6"/>
  <c r="F40" i="6"/>
  <c r="G40" i="6" s="1"/>
  <c r="G78" i="6"/>
  <c r="G102" i="6"/>
  <c r="G22" i="6"/>
  <c r="I107" i="6"/>
  <c r="F105" i="6"/>
  <c r="G105" i="6" s="1"/>
  <c r="F97" i="6"/>
  <c r="G97" i="6" s="1"/>
  <c r="F89" i="6"/>
  <c r="G89" i="6" s="1"/>
  <c r="F81" i="6"/>
  <c r="G81" i="6" s="1"/>
  <c r="F73" i="6"/>
  <c r="G73" i="6" s="1"/>
  <c r="I59" i="6"/>
  <c r="F49" i="6"/>
  <c r="G49" i="6" s="1"/>
  <c r="F41" i="6"/>
  <c r="G41" i="6" s="1"/>
  <c r="F33" i="6"/>
  <c r="G33" i="6" s="1"/>
  <c r="F25" i="6"/>
  <c r="G25" i="6" s="1"/>
  <c r="F59" i="6"/>
  <c r="G59" i="6" s="1"/>
  <c r="I38" i="6"/>
  <c r="I30" i="6"/>
  <c r="I22" i="6"/>
  <c r="I103" i="6"/>
  <c r="I95" i="6"/>
  <c r="I79" i="6"/>
  <c r="I63" i="6"/>
  <c r="I55" i="6"/>
  <c r="I39" i="6"/>
  <c r="I31" i="6"/>
  <c r="I23" i="6"/>
  <c r="G70" i="8" l="1"/>
  <c r="G113" i="8" s="1"/>
  <c r="G110" i="8"/>
  <c r="G87" i="6"/>
  <c r="F71" i="6"/>
  <c r="G47" i="6"/>
  <c r="I101" i="6"/>
  <c r="I112" i="6" s="1"/>
  <c r="J112" i="6"/>
  <c r="I111" i="6"/>
  <c r="F87" i="6"/>
  <c r="I57" i="6"/>
  <c r="G111" i="6"/>
  <c r="F111" i="6"/>
  <c r="F112" i="6" s="1"/>
  <c r="I56" i="6"/>
  <c r="F101" i="6"/>
  <c r="G93" i="6"/>
  <c r="G101" i="6" s="1"/>
  <c r="I71" i="6"/>
  <c r="F57" i="6"/>
  <c r="G66" i="6"/>
  <c r="G71" i="6" s="1"/>
  <c r="D117" i="6"/>
  <c r="F56" i="6"/>
  <c r="G52" i="6"/>
  <c r="G56" i="6" s="1"/>
  <c r="I87" i="6"/>
  <c r="I92" i="6" s="1"/>
  <c r="I47" i="6"/>
  <c r="G92" i="6"/>
  <c r="F92" i="6"/>
  <c r="G112" i="6" l="1"/>
  <c r="G57" i="6"/>
  <c r="G72" i="6" s="1"/>
  <c r="G117" i="6" s="1"/>
  <c r="I72" i="6"/>
  <c r="J117" i="6"/>
  <c r="F72" i="6"/>
  <c r="F117" i="6" s="1"/>
  <c r="I117" i="6" l="1"/>
  <c r="I116" i="6"/>
  <c r="G115" i="6"/>
  <c r="K28" i="6" l="1"/>
  <c r="K40" i="6"/>
  <c r="K53" i="6"/>
  <c r="K68" i="6"/>
  <c r="K82" i="6"/>
  <c r="K96" i="6"/>
  <c r="K109" i="6"/>
  <c r="K58" i="6"/>
  <c r="K59" i="6"/>
  <c r="K45" i="6"/>
  <c r="K102" i="6"/>
  <c r="K111" i="6" s="1"/>
  <c r="K89" i="6"/>
  <c r="K105" i="6"/>
  <c r="K29" i="6"/>
  <c r="K41" i="6"/>
  <c r="K54" i="6"/>
  <c r="K69" i="6"/>
  <c r="K83" i="6"/>
  <c r="K97" i="6"/>
  <c r="K110" i="6"/>
  <c r="K43" i="6"/>
  <c r="K99" i="6"/>
  <c r="K86" i="6"/>
  <c r="K33" i="6"/>
  <c r="K75" i="6"/>
  <c r="K61" i="6"/>
  <c r="K78" i="6"/>
  <c r="K87" i="6" s="1"/>
  <c r="K30" i="6"/>
  <c r="K42" i="6"/>
  <c r="K55" i="6"/>
  <c r="K70" i="6"/>
  <c r="K84" i="6"/>
  <c r="K98" i="6"/>
  <c r="K22" i="6"/>
  <c r="K47" i="6" s="1"/>
  <c r="K31" i="6"/>
  <c r="K73" i="6"/>
  <c r="K85" i="6"/>
  <c r="K32" i="6"/>
  <c r="K44" i="6"/>
  <c r="K74" i="6"/>
  <c r="K100" i="6"/>
  <c r="K60" i="6"/>
  <c r="K88" i="6"/>
  <c r="K34" i="6"/>
  <c r="K46" i="6"/>
  <c r="K76" i="6"/>
  <c r="K103" i="6"/>
  <c r="K23" i="6"/>
  <c r="K35" i="6"/>
  <c r="K48" i="6"/>
  <c r="K57" i="6" s="1"/>
  <c r="K72" i="6" s="1"/>
  <c r="K117" i="6" s="1"/>
  <c r="K62" i="6"/>
  <c r="K77" i="6"/>
  <c r="K90" i="6"/>
  <c r="K24" i="6"/>
  <c r="K36" i="6"/>
  <c r="K49" i="6"/>
  <c r="K63" i="6"/>
  <c r="K91" i="6"/>
  <c r="K25" i="6"/>
  <c r="K37" i="6"/>
  <c r="K50" i="6"/>
  <c r="K64" i="6"/>
  <c r="K79" i="6"/>
  <c r="K93" i="6"/>
  <c r="K101" i="6" s="1"/>
  <c r="K106" i="6"/>
  <c r="K26" i="6"/>
  <c r="K38" i="6"/>
  <c r="K51" i="6"/>
  <c r="K66" i="6"/>
  <c r="K71" i="6" s="1"/>
  <c r="K80" i="6"/>
  <c r="K94" i="6"/>
  <c r="K107" i="6"/>
  <c r="K27" i="6"/>
  <c r="K39" i="6"/>
  <c r="K52" i="6"/>
  <c r="K56" i="6" s="1"/>
  <c r="K67" i="6"/>
  <c r="K81" i="6"/>
  <c r="K95" i="6"/>
  <c r="K108" i="6"/>
  <c r="K104" i="6"/>
  <c r="L39" i="6"/>
  <c r="L48" i="6"/>
  <c r="L57" i="6" s="1"/>
  <c r="L67" i="6"/>
  <c r="L78" i="6"/>
  <c r="L87" i="6" s="1"/>
  <c r="L86" i="6"/>
  <c r="L104" i="6"/>
  <c r="L23" i="6"/>
  <c r="L31" i="6"/>
  <c r="L59" i="6"/>
  <c r="L96" i="6"/>
  <c r="L25" i="6"/>
  <c r="L62" i="6"/>
  <c r="L83" i="6"/>
  <c r="L22" i="6"/>
  <c r="L47" i="6" s="1"/>
  <c r="L40" i="6"/>
  <c r="L79" i="6"/>
  <c r="L88" i="6"/>
  <c r="L43" i="6"/>
  <c r="L102" i="6"/>
  <c r="L28" i="6"/>
  <c r="L55" i="6"/>
  <c r="L24" i="6"/>
  <c r="L51" i="6"/>
  <c r="L70" i="6"/>
  <c r="L80" i="6"/>
  <c r="L107" i="6"/>
  <c r="L99" i="6"/>
  <c r="L35" i="6"/>
  <c r="L91" i="6"/>
  <c r="L63" i="6"/>
  <c r="L54" i="6"/>
  <c r="L75" i="6"/>
  <c r="L110" i="6"/>
  <c r="L64" i="6"/>
  <c r="L94" i="6"/>
  <c r="L38" i="6"/>
  <c r="L46" i="6"/>
  <c r="L103" i="6"/>
  <c r="L95" i="6"/>
  <c r="L89" i="6"/>
  <c r="L85" i="6"/>
  <c r="L74" i="6"/>
  <c r="L60" i="6"/>
  <c r="L69" i="6"/>
  <c r="L44" i="6"/>
  <c r="L61" i="6"/>
  <c r="L36" i="6"/>
  <c r="L97" i="6"/>
  <c r="L42" i="6"/>
  <c r="L45" i="6"/>
  <c r="L37" i="6"/>
  <c r="L29" i="6"/>
  <c r="L105" i="6"/>
  <c r="L106" i="6"/>
  <c r="L32" i="6"/>
  <c r="L109" i="6"/>
  <c r="L82" i="6"/>
  <c r="L41" i="6"/>
  <c r="L77" i="6"/>
  <c r="L66" i="6"/>
  <c r="L71" i="6" s="1"/>
  <c r="L72" i="6" s="1"/>
  <c r="L52" i="6"/>
  <c r="L56" i="6" s="1"/>
  <c r="L33" i="6"/>
  <c r="L58" i="6"/>
  <c r="L73" i="6"/>
  <c r="L50" i="6"/>
  <c r="L53" i="6"/>
  <c r="L30" i="6"/>
  <c r="L34" i="6"/>
  <c r="L26" i="6"/>
  <c r="L81" i="6"/>
  <c r="L108" i="6"/>
  <c r="L49" i="6"/>
  <c r="L98" i="6"/>
  <c r="L76" i="6"/>
  <c r="L68" i="6"/>
  <c r="L27" i="6"/>
  <c r="L100" i="6"/>
  <c r="L84" i="6"/>
  <c r="L90" i="6"/>
  <c r="L93" i="6"/>
  <c r="L101" i="6" s="1"/>
  <c r="L111" i="6"/>
  <c r="K112" i="6" l="1"/>
  <c r="K92" i="6"/>
  <c r="L92" i="6"/>
  <c r="L112" i="6"/>
  <c r="L117" i="6"/>
</calcChain>
</file>

<file path=xl/sharedStrings.xml><?xml version="1.0" encoding="utf-8"?>
<sst xmlns="http://schemas.openxmlformats.org/spreadsheetml/2006/main" count="907" uniqueCount="302">
  <si>
    <t>FAME</t>
  </si>
  <si>
    <r>
      <t>GC FAME peak area (PA</t>
    </r>
    <r>
      <rPr>
        <b/>
        <vertAlign val="subscript"/>
        <sz val="12"/>
        <rFont val="Arial"/>
        <family val="2"/>
      </rPr>
      <t>i</t>
    </r>
    <r>
      <rPr>
        <b/>
        <sz val="12"/>
        <rFont val="Arial"/>
        <family val="2"/>
      </rPr>
      <t>)</t>
    </r>
  </si>
  <si>
    <r>
      <t>Theoretical FID correction factor relative to C11:0 FAME (TCF</t>
    </r>
    <r>
      <rPr>
        <b/>
        <vertAlign val="subscript"/>
        <sz val="12"/>
        <rFont val="Arial"/>
        <family val="2"/>
      </rPr>
      <t>i</t>
    </r>
    <r>
      <rPr>
        <b/>
        <sz val="12"/>
        <rFont val="Arial"/>
        <family val="2"/>
      </rPr>
      <t>)</t>
    </r>
  </si>
  <si>
    <r>
      <t>Weight of FAME (W</t>
    </r>
    <r>
      <rPr>
        <b/>
        <vertAlign val="subscript"/>
        <sz val="12"/>
        <rFont val="Arial"/>
        <family val="2"/>
      </rPr>
      <t>FAMEi</t>
    </r>
    <r>
      <rPr>
        <b/>
        <sz val="12"/>
        <rFont val="Arial"/>
        <family val="2"/>
      </rPr>
      <t>) in g in test portion</t>
    </r>
  </si>
  <si>
    <r>
      <t>Conversion factor of FAME to TAG equivalent (F</t>
    </r>
    <r>
      <rPr>
        <b/>
        <vertAlign val="subscript"/>
        <sz val="12"/>
        <rFont val="Arial"/>
        <family val="2"/>
      </rPr>
      <t>TAGi</t>
    </r>
    <r>
      <rPr>
        <b/>
        <sz val="12"/>
        <rFont val="Arial"/>
        <family val="2"/>
      </rPr>
      <t>)</t>
    </r>
  </si>
  <si>
    <r>
      <t>Weight of fatty acid as TAG equivalents (W</t>
    </r>
    <r>
      <rPr>
        <b/>
        <vertAlign val="subscript"/>
        <sz val="12"/>
        <rFont val="Arial"/>
        <family val="2"/>
      </rPr>
      <t>TAGi</t>
    </r>
    <r>
      <rPr>
        <b/>
        <sz val="12"/>
        <rFont val="Arial"/>
        <family val="2"/>
      </rPr>
      <t>) in g in test portion</t>
    </r>
  </si>
  <si>
    <r>
      <t>Weight of fatty  acids in g as TAG equivalents (W</t>
    </r>
    <r>
      <rPr>
        <b/>
        <vertAlign val="subscript"/>
        <sz val="12"/>
        <rFont val="Arial"/>
        <family val="2"/>
      </rPr>
      <t>TAGi</t>
    </r>
    <r>
      <rPr>
        <b/>
        <sz val="12"/>
        <rFont val="Arial"/>
        <family val="2"/>
      </rPr>
      <t xml:space="preserve">) per 100 g test food sample </t>
    </r>
  </si>
  <si>
    <r>
      <t>Conversion factor of FAME to free fatty acid equiv (F</t>
    </r>
    <r>
      <rPr>
        <b/>
        <vertAlign val="subscript"/>
        <sz val="12"/>
        <rFont val="Arial"/>
        <family val="2"/>
      </rPr>
      <t>FAI</t>
    </r>
    <r>
      <rPr>
        <b/>
        <sz val="12"/>
        <rFont val="Arial"/>
        <family val="2"/>
      </rPr>
      <t>)</t>
    </r>
  </si>
  <si>
    <r>
      <t>Weight of fatty acid as free fatty acids (W</t>
    </r>
    <r>
      <rPr>
        <b/>
        <vertAlign val="subscript"/>
        <sz val="12"/>
        <rFont val="Arial"/>
        <family val="2"/>
      </rPr>
      <t>i</t>
    </r>
    <r>
      <rPr>
        <b/>
        <sz val="12"/>
        <rFont val="Arial"/>
        <family val="2"/>
      </rPr>
      <t>) in test portion</t>
    </r>
  </si>
  <si>
    <t>Weight of fatty acids  as free fatty acids in 100g  test food sample</t>
  </si>
  <si>
    <r>
      <rPr>
        <b/>
        <sz val="12"/>
        <rFont val="Arial"/>
        <family val="2"/>
      </rPr>
      <t>Fatty acid as % total fatty acids</t>
    </r>
    <r>
      <rPr>
        <sz val="12"/>
        <rFont val="Arial"/>
        <family val="2"/>
      </rPr>
      <t xml:space="preserve"> </t>
    </r>
  </si>
  <si>
    <t>Weight of fatty acids as free fatty acids per 100 g fat of the test food sample</t>
  </si>
  <si>
    <t>C4:0</t>
  </si>
  <si>
    <t>C6:0</t>
  </si>
  <si>
    <t>C8:0</t>
  </si>
  <si>
    <t>0.9915</t>
  </si>
  <si>
    <t>C10:0</t>
  </si>
  <si>
    <t>0.9928</t>
  </si>
  <si>
    <t>C11:0</t>
  </si>
  <si>
    <t>0.9933</t>
  </si>
  <si>
    <t>C12:0</t>
  </si>
  <si>
    <t>Iso-C12:0</t>
  </si>
  <si>
    <t>0.9937</t>
  </si>
  <si>
    <t>C13:0</t>
  </si>
  <si>
    <t>0.9941</t>
  </si>
  <si>
    <t>Iso-C13:0</t>
  </si>
  <si>
    <t>Anteiso-C13:0</t>
  </si>
  <si>
    <t>C14:0</t>
  </si>
  <si>
    <t>0.9945</t>
  </si>
  <si>
    <t>Iso-C14:0</t>
  </si>
  <si>
    <t>C15:0</t>
  </si>
  <si>
    <t>0.9948</t>
  </si>
  <si>
    <t>Iso-C15:0</t>
  </si>
  <si>
    <t>Anteiso-C15:0</t>
  </si>
  <si>
    <t>09948</t>
  </si>
  <si>
    <t>C16:0</t>
  </si>
  <si>
    <t>0.9950</t>
  </si>
  <si>
    <t>Iso-C16:0</t>
  </si>
  <si>
    <t>C17:0</t>
  </si>
  <si>
    <t>0.9953</t>
  </si>
  <si>
    <t>Iso-C17:0</t>
  </si>
  <si>
    <t>Anteiso-C17:0</t>
  </si>
  <si>
    <t>C18:0</t>
  </si>
  <si>
    <t>0.9955</t>
  </si>
  <si>
    <t>C20:0</t>
  </si>
  <si>
    <t>0.9959</t>
  </si>
  <si>
    <t>C21:0</t>
  </si>
  <si>
    <t>0.9961</t>
  </si>
  <si>
    <t>C22:0</t>
  </si>
  <si>
    <t>0.9962</t>
  </si>
  <si>
    <t>C24:0</t>
  </si>
  <si>
    <t>0.9965</t>
  </si>
  <si>
    <t>Total SFA</t>
  </si>
  <si>
    <t>9t-C14:1</t>
  </si>
  <si>
    <t>0.9944</t>
  </si>
  <si>
    <t>9t-C16:1</t>
  </si>
  <si>
    <t>11t-C16:1</t>
  </si>
  <si>
    <t>9t-C17:1</t>
  </si>
  <si>
    <t>0.9952</t>
  </si>
  <si>
    <t>4t-C18:1</t>
  </si>
  <si>
    <t>5t-C18:1</t>
  </si>
  <si>
    <t>(6t-14t)-C18:1</t>
  </si>
  <si>
    <t>16t-C18:1</t>
  </si>
  <si>
    <t>Total 18:1 trans</t>
  </si>
  <si>
    <t>Total t-MUFA</t>
  </si>
  <si>
    <t>0.9954</t>
  </si>
  <si>
    <t xml:space="preserve">9t,12t-C18:2 </t>
  </si>
  <si>
    <t xml:space="preserve">9c,12t-C18:2 </t>
  </si>
  <si>
    <t xml:space="preserve">9t,12c-C18:2 </t>
  </si>
  <si>
    <t xml:space="preserve">9c,13t-C18:2 </t>
  </si>
  <si>
    <t xml:space="preserve">9t,15c-C18:2 </t>
  </si>
  <si>
    <t>Total 18:2 trans</t>
  </si>
  <si>
    <t xml:space="preserve">9t,12c,15t-C18:3 </t>
  </si>
  <si>
    <t xml:space="preserve">9c,12t,15t-C18:3 </t>
  </si>
  <si>
    <t xml:space="preserve">9c,12c,15t-C18:3 </t>
  </si>
  <si>
    <t xml:space="preserve">9c,12t,15c-C18:3 </t>
  </si>
  <si>
    <t xml:space="preserve">9t,12c,15c-C18:3 </t>
  </si>
  <si>
    <t>Total 18:3 trans</t>
  </si>
  <si>
    <t>Total trans</t>
  </si>
  <si>
    <t xml:space="preserve">9c-C14:1 </t>
  </si>
  <si>
    <t xml:space="preserve">9c-C15:1 </t>
  </si>
  <si>
    <t>0.9947</t>
  </si>
  <si>
    <t xml:space="preserve">7c-C16:1 </t>
  </si>
  <si>
    <t xml:space="preserve">9c-C16:1 </t>
  </si>
  <si>
    <t xml:space="preserve">9c-C17:1 </t>
  </si>
  <si>
    <t xml:space="preserve">7c-C18:1 </t>
  </si>
  <si>
    <t xml:space="preserve">9c-C18:1 </t>
  </si>
  <si>
    <t xml:space="preserve">10c-C18:1 </t>
  </si>
  <si>
    <t xml:space="preserve">11c-C18:1 </t>
  </si>
  <si>
    <t xml:space="preserve">12c-C18:1 </t>
  </si>
  <si>
    <t xml:space="preserve">13c-C18:1 </t>
  </si>
  <si>
    <t xml:space="preserve">14c-C18:1 </t>
  </si>
  <si>
    <t xml:space="preserve">15c-C18:1 </t>
  </si>
  <si>
    <t xml:space="preserve">16c-C18:1 </t>
  </si>
  <si>
    <t>Total 18:1 cis</t>
  </si>
  <si>
    <t xml:space="preserve">11c-C20:1 </t>
  </si>
  <si>
    <t xml:space="preserve">9c-C20:1 </t>
  </si>
  <si>
    <t xml:space="preserve">13c-C22:1 </t>
  </si>
  <si>
    <t xml:space="preserve">15c-C24:1 </t>
  </si>
  <si>
    <t>Total MUFA</t>
  </si>
  <si>
    <t>C18:2n-6</t>
  </si>
  <si>
    <t>C18:3n-6</t>
  </si>
  <si>
    <t>C20:2n-6</t>
  </si>
  <si>
    <t>0.9958</t>
  </si>
  <si>
    <t>C20:3n-6</t>
  </si>
  <si>
    <t>C20:4n-6</t>
  </si>
  <si>
    <t>C22:2n-6</t>
  </si>
  <si>
    <t>C22:4n-6</t>
  </si>
  <si>
    <t>C22:5n-6</t>
  </si>
  <si>
    <t>Total n-6 LC-PUFA</t>
  </si>
  <si>
    <t>C18:3n-3</t>
  </si>
  <si>
    <t>C18:4n-3</t>
  </si>
  <si>
    <t>C20:3n-3</t>
  </si>
  <si>
    <t>C20:4n-3</t>
  </si>
  <si>
    <t>C20:5n-3</t>
  </si>
  <si>
    <t>C22:3n-3</t>
  </si>
  <si>
    <t>C22:5n-3</t>
  </si>
  <si>
    <t>C22:4n-3</t>
  </si>
  <si>
    <t>C22:6n-3</t>
  </si>
  <si>
    <t>Total n-3 LC-PUFA</t>
  </si>
  <si>
    <t>Total cis-PUFA</t>
  </si>
  <si>
    <r>
      <t>Total Fatty Acid Methyl esters W</t>
    </r>
    <r>
      <rPr>
        <b/>
        <vertAlign val="subscript"/>
        <sz val="12"/>
        <rFont val="Arial"/>
        <family val="2"/>
      </rPr>
      <t>FAMEi</t>
    </r>
  </si>
  <si>
    <r>
      <t>Total Triglyceride equivalents W</t>
    </r>
    <r>
      <rPr>
        <b/>
        <vertAlign val="subscript"/>
        <sz val="12"/>
        <rFont val="Arial"/>
        <family val="2"/>
      </rPr>
      <t>TAGi</t>
    </r>
  </si>
  <si>
    <t xml:space="preserve">Total Fat content as TAG equivalents per 100g test food sample </t>
  </si>
  <si>
    <t>Total Fatty Acids in test portion</t>
  </si>
  <si>
    <t>CLA Isomers</t>
  </si>
  <si>
    <r>
      <t>Theoretical FID correction factor relative (to C13:0 FAME (TCF</t>
    </r>
    <r>
      <rPr>
        <b/>
        <vertAlign val="subscript"/>
        <sz val="12"/>
        <rFont val="Arial"/>
        <family val="2"/>
      </rPr>
      <t>i</t>
    </r>
    <r>
      <rPr>
        <b/>
        <sz val="12"/>
        <rFont val="Arial"/>
        <family val="2"/>
      </rPr>
      <t>)</t>
    </r>
  </si>
  <si>
    <t xml:space="preserve"> </t>
  </si>
  <si>
    <r>
      <t>Theoretical FID correction factor relative to C21:0 FAME (TCF</t>
    </r>
    <r>
      <rPr>
        <b/>
        <vertAlign val="subscript"/>
        <sz val="12"/>
        <rFont val="Arial"/>
        <family val="2"/>
      </rPr>
      <t>i</t>
    </r>
    <r>
      <rPr>
        <b/>
        <sz val="12"/>
        <rFont val="Arial"/>
        <family val="2"/>
      </rPr>
      <t>)</t>
    </r>
  </si>
  <si>
    <r>
      <t>GC FAME Peak Area (PA</t>
    </r>
    <r>
      <rPr>
        <b/>
        <vertAlign val="subscript"/>
        <sz val="12"/>
        <rFont val="Arial"/>
        <family val="2"/>
      </rPr>
      <t>i</t>
    </r>
    <r>
      <rPr>
        <b/>
        <sz val="12"/>
        <rFont val="Arial"/>
        <family val="2"/>
      </rPr>
      <t>)</t>
    </r>
  </si>
  <si>
    <r>
      <t>Theoretical FID Correction Factors (TCF</t>
    </r>
    <r>
      <rPr>
        <b/>
        <vertAlign val="subscript"/>
        <sz val="12"/>
        <rFont val="Arial"/>
        <family val="2"/>
      </rPr>
      <t>i</t>
    </r>
    <r>
      <rPr>
        <b/>
        <sz val="12"/>
        <rFont val="Arial"/>
        <family val="2"/>
      </rPr>
      <t>) relative to C18:0 FAME</t>
    </r>
  </si>
  <si>
    <r>
      <t>Weight of fatty acids as FAME W</t>
    </r>
    <r>
      <rPr>
        <b/>
        <vertAlign val="subscript"/>
        <sz val="12"/>
        <rFont val="Arial"/>
        <family val="2"/>
      </rPr>
      <t>FAME</t>
    </r>
    <r>
      <rPr>
        <b/>
        <i/>
        <vertAlign val="subscript"/>
        <sz val="12"/>
        <rFont val="Arial"/>
        <family val="2"/>
      </rPr>
      <t>i</t>
    </r>
    <r>
      <rPr>
        <b/>
        <sz val="12"/>
        <rFont val="Arial"/>
        <family val="2"/>
      </rPr>
      <t xml:space="preserve"> (g)</t>
    </r>
  </si>
  <si>
    <r>
      <t>Conversion factor for converting FAMEs to unbound fatty acids(F</t>
    </r>
    <r>
      <rPr>
        <b/>
        <vertAlign val="subscript"/>
        <sz val="12"/>
        <rFont val="Arial"/>
        <family val="2"/>
      </rPr>
      <t>FA</t>
    </r>
    <r>
      <rPr>
        <b/>
        <i/>
        <vertAlign val="subscript"/>
        <sz val="12"/>
        <rFont val="Arial"/>
        <family val="2"/>
      </rPr>
      <t>i</t>
    </r>
    <r>
      <rPr>
        <b/>
        <sz val="12"/>
        <rFont val="Arial"/>
        <family val="2"/>
      </rPr>
      <t>)</t>
    </r>
  </si>
  <si>
    <r>
      <t>Total W</t>
    </r>
    <r>
      <rPr>
        <b/>
        <vertAlign val="subscript"/>
        <sz val="12"/>
        <rFont val="Arial"/>
        <family val="2"/>
      </rPr>
      <t>FAMEi</t>
    </r>
  </si>
  <si>
    <r>
      <t>Total W</t>
    </r>
    <r>
      <rPr>
        <b/>
        <vertAlign val="subscript"/>
        <sz val="12"/>
        <rFont val="Arial"/>
        <family val="2"/>
      </rPr>
      <t>i</t>
    </r>
  </si>
  <si>
    <t xml:space="preserve">Note: The weights (WFAMEi (g), Wi (g), g Fatty acid i per 100 g total fatty acids) obtained from this spreadsheet are apparent weights, and not absolute. </t>
  </si>
  <si>
    <t>Title</t>
  </si>
  <si>
    <t>Affiliation</t>
  </si>
  <si>
    <t>E-mail</t>
  </si>
  <si>
    <t>Additional remark(s) you may have</t>
  </si>
  <si>
    <t>Milk fat sample</t>
  </si>
  <si>
    <t>(if yes) With the use of another material (please indicate the ref.)?</t>
  </si>
  <si>
    <t>No</t>
  </si>
  <si>
    <t>(if yes) With the use of Sigma-Aldrich (Cat. 40495-U)?</t>
  </si>
  <si>
    <t>Yes</t>
  </si>
  <si>
    <r>
      <t xml:space="preserve">Did you check the resolution between C18:1 </t>
    </r>
    <r>
      <rPr>
        <sz val="14"/>
        <rFont val="Calibri"/>
        <family val="2"/>
      </rPr>
      <t>Δ13/14 trans and C18:1 Δ9 cis?</t>
    </r>
  </si>
  <si>
    <t>Resolution (according to section 6.12 of ISO 16958 I IDF 231)</t>
  </si>
  <si>
    <t>Injection volume (uL)</t>
  </si>
  <si>
    <t>Injection</t>
  </si>
  <si>
    <t>Helium, Nitrogen</t>
  </si>
  <si>
    <t>Makup gas type</t>
  </si>
  <si>
    <t>Makup Flow (mL/min</t>
  </si>
  <si>
    <t>Yes or No</t>
  </si>
  <si>
    <t>Makup gas used (Yes/No)</t>
  </si>
  <si>
    <t>Air Flow (mL/min)</t>
  </si>
  <si>
    <t>Do you use gas purifier?</t>
  </si>
  <si>
    <t>H2 Flow (mL/min)</t>
  </si>
  <si>
    <t>Detector temperature (°C)</t>
  </si>
  <si>
    <t>Detector conditions</t>
  </si>
  <si>
    <t>Total GC run time (min)</t>
  </si>
  <si>
    <t>Final time (min)</t>
  </si>
  <si>
    <t>Final temperature (°C)</t>
  </si>
  <si>
    <t>Ramp 3 (°C)</t>
  </si>
  <si>
    <t>Intermediate time 2 (min)</t>
  </si>
  <si>
    <t xml:space="preserve">Intermediate temperature 2 (°C) </t>
  </si>
  <si>
    <t>Ramp 2 (°C)</t>
  </si>
  <si>
    <t>Intermediate time 1 (min)</t>
  </si>
  <si>
    <t>Intermediate temperature 1 (°C)</t>
  </si>
  <si>
    <t>Ramp 1 (°C/min)</t>
  </si>
  <si>
    <t>Initial time (min)</t>
  </si>
  <si>
    <t>Initial temperature (°C)</t>
  </si>
  <si>
    <t>Oven temperature program</t>
  </si>
  <si>
    <t>Agilent</t>
  </si>
  <si>
    <t>Supplier</t>
  </si>
  <si>
    <t>5181-3316</t>
  </si>
  <si>
    <t>Catalogue number</t>
  </si>
  <si>
    <t>Splitless single taper</t>
  </si>
  <si>
    <t>Liner used</t>
  </si>
  <si>
    <t>Injector temperature (°C)</t>
  </si>
  <si>
    <t>Splitless valve open time (after xx min)</t>
  </si>
  <si>
    <t>Splitflow (ml)</t>
  </si>
  <si>
    <t>Yes or no</t>
  </si>
  <si>
    <t>Splitless injection</t>
  </si>
  <si>
    <t>5183-4647</t>
  </si>
  <si>
    <t>Glass whole</t>
  </si>
  <si>
    <t>Split L/P drop</t>
  </si>
  <si>
    <t>Liner used type</t>
  </si>
  <si>
    <t>Split flow (ml)</t>
  </si>
  <si>
    <t>30:1</t>
  </si>
  <si>
    <t>Split ratio</t>
  </si>
  <si>
    <t>Split injection</t>
  </si>
  <si>
    <t>Cold, oven tracking, hot</t>
  </si>
  <si>
    <t>Every 100 injections</t>
  </si>
  <si>
    <t>Pre-column frequency of replacement (time or number of injection)</t>
  </si>
  <si>
    <t>Restek</t>
  </si>
  <si>
    <t>Pre-column supplier</t>
  </si>
  <si>
    <t>CP-8009</t>
  </si>
  <si>
    <t>Pre-column catalogue number</t>
  </si>
  <si>
    <t>1m x 0.53mm ID</t>
  </si>
  <si>
    <t>Pre-column dimension (length and internal diameter)</t>
  </si>
  <si>
    <t>Uncoated Silica Tubing</t>
  </si>
  <si>
    <t>Pre-column type</t>
  </si>
  <si>
    <t>Do you use a pre-column ?</t>
  </si>
  <si>
    <t>On-column injection</t>
  </si>
  <si>
    <t>On-Column injection</t>
  </si>
  <si>
    <t>Electronic value and check using flow meter</t>
  </si>
  <si>
    <t>Electronic value indicated by the instrument or check using flow meter</t>
  </si>
  <si>
    <t>value in mL/min</t>
  </si>
  <si>
    <t>Carrier gas "constant flow"</t>
  </si>
  <si>
    <t>value + indication Kpa, bar, PSI</t>
  </si>
  <si>
    <t>Carrier gas "contant pressure" value</t>
  </si>
  <si>
    <t>Constant flow</t>
  </si>
  <si>
    <t>Carrier gas "constant pressure" or "constant flow"</t>
  </si>
  <si>
    <t>Carrier gas conditions</t>
  </si>
  <si>
    <t>Once a year, after 50% of the saturation…</t>
  </si>
  <si>
    <t>Replacement frequency</t>
  </si>
  <si>
    <t>Supelco</t>
  </si>
  <si>
    <t>OMI-2</t>
  </si>
  <si>
    <t>Purifier name</t>
  </si>
  <si>
    <t>Moisture, oxygen and/or hydrocarbon</t>
  </si>
  <si>
    <t>Purifier type</t>
  </si>
  <si>
    <t>Gas bottle, gas network, gas  generator</t>
  </si>
  <si>
    <t>Carrier gas delivery</t>
  </si>
  <si>
    <t>Carrier gas purity (in %)</t>
  </si>
  <si>
    <t>Helium, Hydrogen</t>
  </si>
  <si>
    <t>Carrier gas type</t>
  </si>
  <si>
    <t>Number of injections with one capillary column (if available)</t>
  </si>
  <si>
    <t>Number of theoretical plates (see the column certificate)</t>
  </si>
  <si>
    <t>Column price in US$ (please convert)</t>
  </si>
  <si>
    <t>CP-7489</t>
  </si>
  <si>
    <t>Catalogue Number</t>
  </si>
  <si>
    <t>100m x 0.25mm ID and film 0.2um</t>
  </si>
  <si>
    <t>Dimension (length, internal diameter and film thickness)</t>
  </si>
  <si>
    <t>CP-Sil88</t>
  </si>
  <si>
    <t>Description, phase type</t>
  </si>
  <si>
    <t>Capillary column</t>
  </si>
  <si>
    <t>ChemStation 1.2.3</t>
  </si>
  <si>
    <t xml:space="preserve">Software </t>
  </si>
  <si>
    <t>Software for GCdata acquisition</t>
  </si>
  <si>
    <t>Autosampler</t>
  </si>
  <si>
    <t>FID only</t>
  </si>
  <si>
    <t>Detector(s)</t>
  </si>
  <si>
    <t>On-Column and Split/Splitless</t>
  </si>
  <si>
    <t>Injector(s) installed (On-column,  Split/Splitless or PTV)</t>
  </si>
  <si>
    <t>Dedicated instrument for fatty acid analysis (Yes/No)</t>
  </si>
  <si>
    <t>Brand</t>
  </si>
  <si>
    <t>H65890N</t>
  </si>
  <si>
    <t>Instrument model</t>
  </si>
  <si>
    <t>Possible answers (given in example)</t>
  </si>
  <si>
    <t>GC instrument</t>
  </si>
  <si>
    <t>GC-FID conditions</t>
  </si>
  <si>
    <t xml:space="preserve">  </t>
  </si>
  <si>
    <t>Additional information</t>
  </si>
  <si>
    <t>Manufacturer’s name and address</t>
  </si>
  <si>
    <t>Example response</t>
  </si>
  <si>
    <t>Cow milk</t>
  </si>
  <si>
    <t xml:space="preserve">Your contact details: </t>
  </si>
  <si>
    <t xml:space="preserve">Name </t>
  </si>
  <si>
    <t>Spreadsheet 1 for calculation of fat content and fatty acid composition of samples analyzed using C11:0 FAME as the Internal Standard</t>
  </si>
  <si>
    <t>Spreadsheet 2 for calaculation of the fat content and fatty acid composition of samples analysed using C13:0 TAG as the Internal Standard</t>
  </si>
  <si>
    <t>Spreadsheet 3 for calculation of the fat content and fatty acid composition of samples analyzed using C21:0 as the TAG Internal Standard</t>
  </si>
  <si>
    <t xml:space="preserve">Spreadsheet 4 for calculation of the fatty acid composition of samples analyzed without an internal standard </t>
  </si>
  <si>
    <t>Bern, Switzerland</t>
  </si>
  <si>
    <t>Your response</t>
  </si>
  <si>
    <t>&lt;Information on the sample&gt;</t>
  </si>
  <si>
    <t>&lt;Information on the analysis&gt;</t>
  </si>
  <si>
    <t>2 December, 2025</t>
  </si>
  <si>
    <t>(Please complete the yellow cells)</t>
  </si>
  <si>
    <t>Which analytical procedure was used, procedure A, B, C or D? 
(Please see the "Analytical Approach" for details of each procedure)</t>
  </si>
  <si>
    <t>Please tell us about the procedure you used for the analysis:</t>
  </si>
  <si>
    <t>Sample ID</t>
  </si>
  <si>
    <t>Sample description (e.g. anhydrous milk fat, whole milk powder, whole milk)</t>
  </si>
  <si>
    <t>Type of milk</t>
  </si>
  <si>
    <t>Origin (e.g. country, region)</t>
  </si>
  <si>
    <t>Date Sample Run</t>
  </si>
  <si>
    <r>
      <t>Weight of test portion used for fat extraction (g) (W</t>
    </r>
    <r>
      <rPr>
        <b/>
        <vertAlign val="subscript"/>
        <sz val="14"/>
        <rFont val="Calibri"/>
        <family val="2"/>
        <scheme val="minor"/>
      </rPr>
      <t>TS</t>
    </r>
    <r>
      <rPr>
        <b/>
        <sz val="14"/>
        <rFont val="Calibri"/>
        <family val="2"/>
        <scheme val="minor"/>
      </rPr>
      <t>)</t>
    </r>
  </si>
  <si>
    <r>
      <t>Weight of C11:0 FAME IS added to test portion (g) (W</t>
    </r>
    <r>
      <rPr>
        <b/>
        <vertAlign val="subscript"/>
        <sz val="14"/>
        <rFont val="Calibri"/>
        <family val="2"/>
      </rPr>
      <t>IS</t>
    </r>
    <r>
      <rPr>
        <b/>
        <sz val="14"/>
        <rFont val="Calibri"/>
        <family val="2"/>
      </rPr>
      <t>)</t>
    </r>
  </si>
  <si>
    <r>
      <t>Peak area of C11:0 FAME IS (PA</t>
    </r>
    <r>
      <rPr>
        <b/>
        <vertAlign val="subscript"/>
        <sz val="14"/>
        <rFont val="Calibri"/>
        <family val="2"/>
      </rPr>
      <t>IS</t>
    </r>
    <r>
      <rPr>
        <b/>
        <sz val="14"/>
        <rFont val="Calibri"/>
        <family val="2"/>
      </rPr>
      <t>)</t>
    </r>
  </si>
  <si>
    <t xml:space="preserve">Please provide the following information. </t>
  </si>
  <si>
    <t>Whole milk</t>
  </si>
  <si>
    <t>ABC dairy, Milk Street 1000</t>
  </si>
  <si>
    <t>Gravimetrically Determined Total Fat</t>
  </si>
  <si>
    <r>
      <t>Thank you for contributing data to our call.
This reporting template was adapted from the spreadsheets prepared for the "WHO reference protocol for measuring fatty acids in foods, with emphasis on monitoring</t>
    </r>
    <r>
      <rPr>
        <i/>
        <sz val="12"/>
        <color theme="1"/>
        <rFont val="Arial"/>
        <family val="2"/>
      </rPr>
      <t xml:space="preserve"> trans</t>
    </r>
    <r>
      <rPr>
        <sz val="12"/>
        <color theme="1"/>
        <rFont val="Arial"/>
        <family val="2"/>
      </rPr>
      <t xml:space="preserve">-fatty acids originating from partial hydrogenation of edible oils (2025)" (https://iris.who.int/handle/10665/383582). 
This document contains four spreadsheets that have been developed to facilitate calculation of fat content and fatty acid composition of samples. 
- </t>
    </r>
    <r>
      <rPr>
        <b/>
        <sz val="12"/>
        <color theme="1"/>
        <rFont val="Arial"/>
        <family val="2"/>
      </rPr>
      <t>Spreadsheet 1</t>
    </r>
    <r>
      <rPr>
        <sz val="12"/>
        <color theme="1"/>
        <rFont val="Arial"/>
        <family val="2"/>
      </rPr>
      <t xml:space="preserve"> for calculation of fat content and fatty acid composition of samples analyzed using C11:0 FAME as the Internal Standard (Procedure A).
- </t>
    </r>
    <r>
      <rPr>
        <b/>
        <sz val="12"/>
        <color theme="1"/>
        <rFont val="Arial"/>
        <family val="2"/>
      </rPr>
      <t>Spreadsheet 2</t>
    </r>
    <r>
      <rPr>
        <sz val="12"/>
        <color theme="1"/>
        <rFont val="Arial"/>
        <family val="2"/>
      </rPr>
      <t xml:space="preserve"> for calaculation of the fat content and fatty acid composition of samples analysed using C13:0 TAG as the Internal Standard (Procedure B or C).
- </t>
    </r>
    <r>
      <rPr>
        <b/>
        <sz val="12"/>
        <color theme="1"/>
        <rFont val="Arial"/>
        <family val="2"/>
      </rPr>
      <t>Spreadsheet 3</t>
    </r>
    <r>
      <rPr>
        <sz val="12"/>
        <color theme="1"/>
        <rFont val="Arial"/>
        <family val="2"/>
      </rPr>
      <t xml:space="preserve"> for calculation of the fat content and fatty acid composition of samples analyzed using C21:0 TAG as the Internal Standard (Procedure B or C).
- </t>
    </r>
    <r>
      <rPr>
        <b/>
        <sz val="12"/>
        <color theme="1"/>
        <rFont val="Arial"/>
        <family val="2"/>
      </rPr>
      <t>Spreadsheet 4</t>
    </r>
    <r>
      <rPr>
        <sz val="12"/>
        <color theme="1"/>
        <rFont val="Arial"/>
        <family val="2"/>
      </rPr>
      <t xml:space="preserve"> for calculation of the fatty acid composition of samples analyzed without an internal standard (Procedure D). 
Please complete the template by filling in the </t>
    </r>
    <r>
      <rPr>
        <b/>
        <sz val="12"/>
        <color rgb="FFFFC000"/>
        <rFont val="Arial"/>
        <family val="2"/>
      </rPr>
      <t>yellow cells</t>
    </r>
    <r>
      <rPr>
        <sz val="12"/>
        <color theme="1"/>
        <rFont val="Arial"/>
        <family val="2"/>
      </rPr>
      <t xml:space="preserve">. The remaining cells will be calculated automatically.
For more information, please consult the section 15 'Calculations: fat content and fatty acid composition' of the WHO reference protocol.  
Please replicate the relevant spreadsheet as many as you need for your samples. Please do not forget to complete the tab "GC conditions". </t>
    </r>
    <r>
      <rPr>
        <sz val="12"/>
        <color rgb="FF00B050"/>
        <rFont val="Arial"/>
        <family val="2"/>
      </rPr>
      <t xml:space="preserve"> </t>
    </r>
    <r>
      <rPr>
        <sz val="12"/>
        <color theme="1"/>
        <rFont val="Arial"/>
        <family val="2"/>
      </rPr>
      <t xml:space="preserve">
Please submit the completed </t>
    </r>
    <r>
      <rPr>
        <b/>
        <sz val="12"/>
        <color theme="1"/>
        <rFont val="Arial"/>
        <family val="2"/>
      </rPr>
      <t>spreadsheets</t>
    </r>
    <r>
      <rPr>
        <sz val="12"/>
        <color theme="1"/>
        <rFont val="Arial"/>
        <family val="2"/>
      </rPr>
      <t xml:space="preserve"> and </t>
    </r>
    <r>
      <rPr>
        <b/>
        <sz val="12"/>
        <color theme="1"/>
        <rFont val="Arial"/>
        <family val="2"/>
      </rPr>
      <t>chromatograms</t>
    </r>
    <r>
      <rPr>
        <sz val="12"/>
        <color theme="1"/>
        <rFont val="Arial"/>
        <family val="2"/>
      </rPr>
      <t xml:space="preserve"> to:
</t>
    </r>
    <r>
      <rPr>
        <u/>
        <sz val="12"/>
        <color rgb="FF0070C0"/>
        <rFont val="Arial"/>
        <family val="2"/>
      </rPr>
      <t xml:space="preserve">yamamotor@who.int </t>
    </r>
    <r>
      <rPr>
        <sz val="12"/>
        <color theme="1"/>
        <rFont val="Arial"/>
        <family val="2"/>
      </rPr>
      <t xml:space="preserve">
Thank you very much,
WHO secretariat</t>
    </r>
  </si>
  <si>
    <t xml:space="preserve">&lt;Information on the analysis&gt; </t>
  </si>
  <si>
    <t>Expiry date or best-before date</t>
  </si>
  <si>
    <t>Sample collection date</t>
  </si>
  <si>
    <t>25 November, 2025</t>
  </si>
  <si>
    <t>25 November, 2026</t>
  </si>
  <si>
    <t xml:space="preserve">Whole milk </t>
  </si>
  <si>
    <t>Are there any modifications made to the procedure? If so, what are they?</t>
  </si>
  <si>
    <t>Weight % of total fat (i.e. g of fatty acid i  per 100 g total fat)</t>
  </si>
  <si>
    <t>Weight % of total fatty acids</t>
  </si>
  <si>
    <r>
      <t>Weight of fatty acids as unbound fatty acids (W</t>
    </r>
    <r>
      <rPr>
        <b/>
        <vertAlign val="subscript"/>
        <sz val="12"/>
        <rFont val="Arial"/>
        <family val="2"/>
      </rPr>
      <t>FAi</t>
    </r>
    <r>
      <rPr>
        <b/>
        <sz val="12"/>
        <rFont val="Arial"/>
        <family val="2"/>
      </rPr>
      <t>) (g)</t>
    </r>
  </si>
  <si>
    <t>tt-C18:2(isomers other than 9t,12t-C18:2)</t>
  </si>
  <si>
    <r>
      <t>Weight of C13:0 TAG IS added to test portion (g) (W</t>
    </r>
    <r>
      <rPr>
        <b/>
        <vertAlign val="subscript"/>
        <sz val="14"/>
        <rFont val="Calibri"/>
        <family val="2"/>
      </rPr>
      <t>IS</t>
    </r>
    <r>
      <rPr>
        <b/>
        <sz val="14"/>
        <rFont val="Calibri"/>
        <family val="2"/>
      </rPr>
      <t>)</t>
    </r>
  </si>
  <si>
    <r>
      <t>Peak area of C13:0 TAG IS (PA</t>
    </r>
    <r>
      <rPr>
        <b/>
        <vertAlign val="subscript"/>
        <sz val="14"/>
        <rFont val="Calibri"/>
        <family val="2"/>
      </rPr>
      <t>IS</t>
    </r>
    <r>
      <rPr>
        <b/>
        <sz val="14"/>
        <rFont val="Calibri"/>
        <family val="2"/>
      </rPr>
      <t>)</t>
    </r>
  </si>
  <si>
    <r>
      <t>Weight of C21:0 TAG IS added to test portion (g) (W</t>
    </r>
    <r>
      <rPr>
        <b/>
        <vertAlign val="subscript"/>
        <sz val="14"/>
        <rFont val="Calibri"/>
        <family val="2"/>
      </rPr>
      <t>IS</t>
    </r>
    <r>
      <rPr>
        <b/>
        <sz val="14"/>
        <rFont val="Calibri"/>
        <family val="2"/>
      </rPr>
      <t>)</t>
    </r>
  </si>
  <si>
    <r>
      <t>Peak area of C21:0 TAG IS (PA</t>
    </r>
    <r>
      <rPr>
        <b/>
        <vertAlign val="subscript"/>
        <sz val="14"/>
        <rFont val="Calibri"/>
        <family val="2"/>
      </rPr>
      <t>IS</t>
    </r>
    <r>
      <rPr>
        <b/>
        <sz val="14"/>
        <rFont val="Calibri"/>
        <family val="2"/>
      </rPr>
      <t>)</t>
    </r>
  </si>
  <si>
    <r>
      <t xml:space="preserve">if </t>
    </r>
    <r>
      <rPr>
        <b/>
        <u/>
        <sz val="14"/>
        <color rgb="FF00B0F0"/>
        <rFont val="Calibri"/>
        <family val="2"/>
        <scheme val="minor"/>
      </rPr>
      <t>yes</t>
    </r>
    <r>
      <rPr>
        <sz val="14"/>
        <color rgb="FF00B0F0"/>
        <rFont val="Calibri"/>
        <family val="2"/>
        <scheme val="minor"/>
      </rPr>
      <t xml:space="preserve"> please complete the information below</t>
    </r>
  </si>
  <si>
    <r>
      <t xml:space="preserve">if </t>
    </r>
    <r>
      <rPr>
        <b/>
        <u/>
        <sz val="14"/>
        <color rgb="FF00B0F0"/>
        <rFont val="Calibri"/>
        <family val="2"/>
        <scheme val="minor"/>
      </rPr>
      <t>constant pressure</t>
    </r>
    <r>
      <rPr>
        <sz val="14"/>
        <color rgb="FF00B0F0"/>
        <rFont val="Calibri"/>
        <family val="2"/>
        <scheme val="minor"/>
      </rPr>
      <t xml:space="preserve"> complete the information below</t>
    </r>
  </si>
  <si>
    <r>
      <t xml:space="preserve">if </t>
    </r>
    <r>
      <rPr>
        <b/>
        <u/>
        <sz val="14"/>
        <color rgb="FF00B0F0"/>
        <rFont val="Calibri"/>
        <family val="2"/>
        <scheme val="minor"/>
      </rPr>
      <t>constant flow</t>
    </r>
    <r>
      <rPr>
        <sz val="14"/>
        <color rgb="FF00B0F0"/>
        <rFont val="Calibri"/>
        <family val="2"/>
        <scheme val="minor"/>
      </rPr>
      <t xml:space="preserve"> complete the information below</t>
    </r>
  </si>
  <si>
    <t>(Last updated on 28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</si>
</sst>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000"/>
    <numFmt numFmtId="166" formatCode="0.00000"/>
    <numFmt numFmtId="167" formatCode="0.0"/>
    <numFmt numFmtId="168" formatCode="0_)"/>
    <numFmt numFmtId="169" formatCode="[$-F800]dddd\,\ mmmm\ dd\,\ yyyy"/>
  </numFmts>
  <fonts count="57" x14ac:knownFonts="1">
    <font>
      <sz val="10"/>
      <name val="Arial"/>
    </font>
    <font>
      <sz val="10"/>
      <name val="Arial"/>
      <family val="2"/>
    </font>
    <font>
      <sz val="12"/>
      <name val="Arial"/>
      <family val="2"/>
    </font>
    <font>
      <b/>
      <sz val="12"/>
      <name val="Arial"/>
      <family val="2"/>
    </font>
    <font>
      <b/>
      <sz val="10"/>
      <name val="Arial"/>
      <family val="2"/>
    </font>
    <font>
      <sz val="12"/>
      <name val="Arial"/>
      <family val="2"/>
    </font>
    <font>
      <b/>
      <sz val="12"/>
      <name val="Arial"/>
      <family val="2"/>
    </font>
    <font>
      <b/>
      <vertAlign val="subscript"/>
      <sz val="12"/>
      <name val="Arial"/>
      <family val="2"/>
    </font>
    <font>
      <b/>
      <sz val="12"/>
      <color rgb="FFFF0000"/>
      <name val="Arial"/>
      <family val="2"/>
    </font>
    <font>
      <sz val="10"/>
      <name val="Arial"/>
      <family val="2"/>
    </font>
    <font>
      <sz val="12"/>
      <name val="Arial"/>
      <family val="2"/>
    </font>
    <font>
      <b/>
      <sz val="12"/>
      <name val="Arial"/>
      <family val="2"/>
    </font>
    <font>
      <b/>
      <i/>
      <vertAlign val="subscript"/>
      <sz val="12"/>
      <name val="Arial"/>
      <family val="2"/>
    </font>
    <font>
      <sz val="10"/>
      <color rgb="FF000000"/>
      <name val="Times New Roman"/>
      <family val="1"/>
    </font>
    <font>
      <u/>
      <sz val="10"/>
      <color theme="10"/>
      <name val="Times New Roman"/>
      <family val="1"/>
    </font>
    <font>
      <sz val="12"/>
      <color rgb="FF000000"/>
      <name val="Times New Roman"/>
      <family val="1"/>
    </font>
    <font>
      <sz val="12"/>
      <color rgb="FF000000"/>
      <name val="Calibri"/>
      <family val="2"/>
      <scheme val="minor"/>
    </font>
    <font>
      <b/>
      <sz val="12"/>
      <color theme="1"/>
      <name val="Arial"/>
      <family val="2"/>
    </font>
    <font>
      <sz val="12"/>
      <color rgb="FF000000"/>
      <name val="Arial"/>
      <family val="2"/>
    </font>
    <font>
      <sz val="12"/>
      <color theme="1"/>
      <name val="Arial"/>
      <family val="2"/>
    </font>
    <font>
      <sz val="20"/>
      <name val="Calibri"/>
      <family val="2"/>
      <scheme val="minor"/>
    </font>
    <font>
      <sz val="14"/>
      <name val="Calibri"/>
      <family val="2"/>
      <scheme val="minor"/>
    </font>
    <font>
      <b/>
      <sz val="14"/>
      <name val="Calibri"/>
      <family val="2"/>
      <scheme val="minor"/>
    </font>
    <font>
      <b/>
      <sz val="16"/>
      <name val="Calibri"/>
      <family val="2"/>
      <scheme val="minor"/>
    </font>
    <font>
      <sz val="16"/>
      <name val="Calibri"/>
      <family val="2"/>
      <scheme val="minor"/>
    </font>
    <font>
      <sz val="16"/>
      <color theme="0"/>
      <name val="Calibri"/>
      <family val="2"/>
      <scheme val="minor"/>
    </font>
    <font>
      <sz val="10"/>
      <name val="Courier"/>
      <family val="3"/>
    </font>
    <font>
      <b/>
      <sz val="14"/>
      <color theme="0"/>
      <name val="Calibri"/>
      <family val="2"/>
      <scheme val="minor"/>
    </font>
    <font>
      <sz val="14"/>
      <color rgb="FF002060"/>
      <name val="Calibri"/>
      <family val="2"/>
      <scheme val="minor"/>
    </font>
    <font>
      <b/>
      <u/>
      <sz val="14"/>
      <name val="Calibri"/>
      <family val="2"/>
      <scheme val="minor"/>
    </font>
    <font>
      <sz val="14"/>
      <name val="Calibri"/>
      <family val="2"/>
    </font>
    <font>
      <sz val="10"/>
      <name val="Calibri"/>
      <family val="2"/>
      <scheme val="minor"/>
    </font>
    <font>
      <b/>
      <sz val="10"/>
      <color rgb="FF002060"/>
      <name val="Calibri"/>
      <family val="2"/>
      <scheme val="minor"/>
    </font>
    <font>
      <sz val="10"/>
      <color rgb="FF002060"/>
      <name val="Calibri"/>
      <family val="2"/>
      <scheme val="minor"/>
    </font>
    <font>
      <b/>
      <u/>
      <sz val="10"/>
      <name val="Calibri"/>
      <family val="2"/>
      <scheme val="minor"/>
    </font>
    <font>
      <b/>
      <sz val="18"/>
      <name val="Calibri"/>
      <family val="2"/>
      <scheme val="minor"/>
    </font>
    <font>
      <b/>
      <u/>
      <sz val="18"/>
      <name val="Calibri"/>
      <family val="2"/>
      <scheme val="minor"/>
    </font>
    <font>
      <sz val="24"/>
      <name val="Calibri"/>
      <family val="2"/>
      <scheme val="minor"/>
    </font>
    <font>
      <b/>
      <sz val="24"/>
      <name val="Calibri"/>
      <family val="2"/>
      <scheme val="minor"/>
    </font>
    <font>
      <sz val="18"/>
      <name val="Calibri"/>
      <family val="2"/>
      <scheme val="minor"/>
    </font>
    <font>
      <i/>
      <sz val="12"/>
      <name val="Calibri"/>
      <family val="2"/>
      <scheme val="minor"/>
    </font>
    <font>
      <i/>
      <u/>
      <sz val="14"/>
      <name val="Calibri"/>
      <family val="2"/>
      <scheme val="minor"/>
    </font>
    <font>
      <b/>
      <vertAlign val="subscript"/>
      <sz val="14"/>
      <name val="Calibri"/>
      <family val="2"/>
      <scheme val="minor"/>
    </font>
    <font>
      <b/>
      <sz val="14"/>
      <name val="Calibri"/>
      <family val="2"/>
    </font>
    <font>
      <b/>
      <vertAlign val="subscript"/>
      <sz val="14"/>
      <name val="Calibri"/>
      <family val="2"/>
    </font>
    <font>
      <i/>
      <sz val="12"/>
      <color theme="1"/>
      <name val="Arial"/>
      <family val="2"/>
    </font>
    <font>
      <b/>
      <sz val="14"/>
      <color rgb="FF000000"/>
      <name val="Arial"/>
      <family val="2"/>
    </font>
    <font>
      <sz val="12"/>
      <color theme="1"/>
      <name val="Calibri"/>
      <family val="2"/>
      <scheme val="minor"/>
    </font>
    <font>
      <u/>
      <sz val="12"/>
      <color rgb="FF0070C0"/>
      <name val="Arial"/>
      <family val="2"/>
    </font>
    <font>
      <b/>
      <sz val="16"/>
      <name val="Arial"/>
      <family val="2"/>
    </font>
    <font>
      <b/>
      <u/>
      <sz val="14"/>
      <name val="Arial"/>
      <family val="2"/>
    </font>
    <font>
      <sz val="12"/>
      <color rgb="FF00B050"/>
      <name val="Arial"/>
      <family val="2"/>
    </font>
    <font>
      <b/>
      <sz val="12"/>
      <color rgb="FFFFC000"/>
      <name val="Arial"/>
      <family val="2"/>
    </font>
    <font>
      <sz val="12"/>
      <color rgb="FFFF0000"/>
      <name val="Arial"/>
      <family val="2"/>
    </font>
    <font>
      <sz val="14"/>
      <color rgb="FF00B0F0"/>
      <name val="Calibri"/>
      <family val="2"/>
      <scheme val="minor"/>
    </font>
    <font>
      <b/>
      <u/>
      <sz val="14"/>
      <color rgb="FF00B0F0"/>
      <name val="Calibri"/>
      <family val="2"/>
      <scheme val="minor"/>
    </font>
    <font>
      <b/>
      <sz val="14"/>
      <color rgb="FF00B0F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rgb="FFFFFF99"/>
        <bgColor indexed="64"/>
      </patternFill>
    </fill>
    <fill>
      <patternFill patternType="solid">
        <fgColor rgb="FFE8F5F8"/>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thin">
        <color auto="1"/>
      </left>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pplyFont="0" applyBorder="0"/>
    <xf numFmtId="0" fontId="13" fillId="0" borderId="0"/>
    <xf numFmtId="0" fontId="14" fillId="0" borderId="0" applyNumberFormat="0" applyFill="0" applyBorder="0" applyAlignment="0" applyProtection="0"/>
    <xf numFmtId="0" fontId="26" fillId="0" borderId="0"/>
  </cellStyleXfs>
  <cellXfs count="255">
    <xf numFmtId="0" fontId="0" fillId="0" borderId="0" xfId="0"/>
    <xf numFmtId="49" fontId="0" fillId="0" borderId="0" xfId="0" applyNumberFormat="1"/>
    <xf numFmtId="11" fontId="0" fillId="0" borderId="0" xfId="0" applyNumberFormat="1"/>
    <xf numFmtId="0" fontId="5" fillId="0" borderId="0" xfId="0" applyFont="1" applyBorder="1" applyAlignment="1">
      <alignment horizontal="right" wrapText="1"/>
    </xf>
    <xf numFmtId="0" fontId="5" fillId="0" borderId="1" xfId="0" applyFont="1" applyBorder="1" applyAlignment="1">
      <alignment horizontal="right"/>
    </xf>
    <xf numFmtId="49" fontId="5" fillId="0" borderId="1" xfId="0" applyNumberFormat="1" applyFont="1" applyBorder="1" applyAlignment="1">
      <alignment horizontal="right" wrapText="1"/>
    </xf>
    <xf numFmtId="164" fontId="5" fillId="0" borderId="1" xfId="0" applyNumberFormat="1" applyFont="1" applyBorder="1" applyAlignment="1">
      <alignment horizontal="right" wrapText="1"/>
    </xf>
    <xf numFmtId="164" fontId="6" fillId="0" borderId="1" xfId="0" applyNumberFormat="1" applyFont="1" applyBorder="1" applyAlignment="1">
      <alignment horizontal="right" wrapText="1"/>
    </xf>
    <xf numFmtId="0" fontId="6" fillId="7" borderId="1" xfId="0" applyFont="1" applyFill="1" applyBorder="1" applyAlignment="1">
      <alignment horizontal="center" vertical="center" wrapText="1"/>
    </xf>
    <xf numFmtId="166" fontId="6" fillId="7"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65" fontId="5" fillId="0" borderId="1" xfId="0" applyNumberFormat="1" applyFont="1" applyBorder="1" applyAlignment="1">
      <alignment horizontal="center" wrapText="1"/>
    </xf>
    <xf numFmtId="2" fontId="6" fillId="0" borderId="1" xfId="0" applyNumberFormat="1" applyFont="1" applyBorder="1" applyAlignment="1">
      <alignment horizontal="center" wrapText="1"/>
    </xf>
    <xf numFmtId="165" fontId="6" fillId="0" borderId="1" xfId="0" applyNumberFormat="1" applyFont="1" applyBorder="1" applyAlignment="1">
      <alignment horizontal="center" wrapText="1"/>
    </xf>
    <xf numFmtId="0" fontId="5" fillId="0" borderId="0" xfId="0" applyFont="1" applyBorder="1" applyAlignment="1">
      <alignment wrapText="1"/>
    </xf>
    <xf numFmtId="49" fontId="5" fillId="0" borderId="0" xfId="0" applyNumberFormat="1" applyFont="1" applyBorder="1" applyAlignment="1">
      <alignment horizontal="right" wrapText="1"/>
    </xf>
    <xf numFmtId="0" fontId="5" fillId="0" borderId="0" xfId="0" applyFont="1"/>
    <xf numFmtId="49" fontId="5" fillId="0" borderId="0" xfId="0" applyNumberFormat="1" applyFont="1" applyBorder="1" applyAlignment="1">
      <alignment horizontal="center" wrapText="1"/>
    </xf>
    <xf numFmtId="166" fontId="5" fillId="0" borderId="0" xfId="0" applyNumberFormat="1" applyFont="1" applyBorder="1" applyAlignment="1">
      <alignment horizontal="center" wrapText="1"/>
    </xf>
    <xf numFmtId="10" fontId="5" fillId="0" borderId="0" xfId="0" applyNumberFormat="1" applyFont="1" applyBorder="1" applyAlignment="1">
      <alignment horizontal="center" wrapText="1"/>
    </xf>
    <xf numFmtId="49" fontId="5" fillId="0" borderId="1" xfId="0" applyNumberFormat="1" applyFont="1" applyBorder="1" applyAlignment="1">
      <alignment horizontal="right"/>
    </xf>
    <xf numFmtId="2" fontId="6" fillId="0" borderId="1" xfId="0" applyNumberFormat="1" applyFont="1" applyBorder="1" applyAlignment="1">
      <alignment horizontal="right" wrapText="1"/>
    </xf>
    <xf numFmtId="2" fontId="5" fillId="0" borderId="1" xfId="0" applyNumberFormat="1" applyFont="1" applyBorder="1" applyAlignment="1">
      <alignment horizontal="right"/>
    </xf>
    <xf numFmtId="2" fontId="5" fillId="0" borderId="0" xfId="0" applyNumberFormat="1" applyFont="1" applyBorder="1" applyAlignment="1">
      <alignment horizontal="right" wrapText="1"/>
    </xf>
    <xf numFmtId="49" fontId="5" fillId="0" borderId="0" xfId="0" applyNumberFormat="1" applyFont="1" applyAlignment="1">
      <alignment horizontal="center" vertical="center"/>
    </xf>
    <xf numFmtId="0" fontId="5" fillId="0" borderId="0" xfId="0" applyFont="1" applyAlignment="1">
      <alignment horizontal="center" vertical="center"/>
    </xf>
    <xf numFmtId="2" fontId="5" fillId="0" borderId="0" xfId="0" applyNumberFormat="1" applyFont="1" applyBorder="1" applyAlignment="1">
      <alignment horizontal="center" vertical="center" wrapText="1"/>
    </xf>
    <xf numFmtId="166" fontId="5" fillId="0" borderId="0" xfId="0" applyNumberFormat="1" applyFont="1" applyBorder="1" applyAlignment="1">
      <alignment horizontal="right"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165" fontId="6" fillId="6" borderId="1" xfId="0" applyNumberFormat="1" applyFont="1" applyFill="1" applyBorder="1" applyAlignment="1">
      <alignment horizontal="center" vertical="center" wrapText="1"/>
    </xf>
    <xf numFmtId="165" fontId="5" fillId="0" borderId="1" xfId="0" applyNumberFormat="1" applyFont="1" applyBorder="1" applyAlignment="1">
      <alignment horizontal="center"/>
    </xf>
    <xf numFmtId="165" fontId="5" fillId="0" borderId="1" xfId="0" applyNumberFormat="1" applyFont="1" applyBorder="1"/>
    <xf numFmtId="165" fontId="6" fillId="4" borderId="1" xfId="0" applyNumberFormat="1" applyFont="1" applyFill="1" applyBorder="1" applyAlignment="1">
      <alignment horizontal="center" vertical="center" wrapText="1"/>
    </xf>
    <xf numFmtId="165" fontId="6" fillId="5" borderId="1" xfId="0" applyNumberFormat="1" applyFont="1" applyFill="1" applyBorder="1" applyAlignment="1">
      <alignment horizontal="center" vertical="center" wrapText="1"/>
    </xf>
    <xf numFmtId="0" fontId="0" fillId="0" borderId="0" xfId="0" applyBorder="1" applyAlignment="1">
      <alignment wrapText="1"/>
    </xf>
    <xf numFmtId="0" fontId="0" fillId="0" borderId="0" xfId="0" applyBorder="1"/>
    <xf numFmtId="49" fontId="0" fillId="0" borderId="0" xfId="0" applyNumberFormat="1" applyBorder="1"/>
    <xf numFmtId="11" fontId="0" fillId="0" borderId="0" xfId="0" applyNumberFormat="1" applyBorder="1"/>
    <xf numFmtId="165" fontId="3" fillId="0" borderId="1" xfId="0" applyNumberFormat="1" applyFont="1" applyBorder="1" applyAlignment="1">
      <alignment horizontal="center" wrapText="1"/>
    </xf>
    <xf numFmtId="2" fontId="2" fillId="0" borderId="1" xfId="0" applyNumberFormat="1" applyFont="1" applyBorder="1" applyAlignment="1">
      <alignment horizontal="right"/>
    </xf>
    <xf numFmtId="164" fontId="3" fillId="0" borderId="1" xfId="0" applyNumberFormat="1" applyFont="1" applyBorder="1" applyAlignment="1">
      <alignment horizontal="right" wrapText="1"/>
    </xf>
    <xf numFmtId="0" fontId="2" fillId="0" borderId="0" xfId="0" applyFont="1" applyBorder="1"/>
    <xf numFmtId="165" fontId="3" fillId="5" borderId="1" xfId="0" applyNumberFormat="1" applyFont="1" applyFill="1" applyBorder="1" applyAlignment="1">
      <alignment horizontal="center" vertical="center" wrapText="1"/>
    </xf>
    <xf numFmtId="0" fontId="2" fillId="0" borderId="0" xfId="0" applyFont="1" applyBorder="1" applyAlignment="1">
      <alignment horizontal="center" vertical="center"/>
    </xf>
    <xf numFmtId="49" fontId="2" fillId="0" borderId="0" xfId="0" applyNumberFormat="1" applyFont="1" applyBorder="1" applyAlignment="1">
      <alignment horizontal="center" vertical="center"/>
    </xf>
    <xf numFmtId="165" fontId="3" fillId="6" borderId="1" xfId="0" applyNumberFormat="1" applyFont="1" applyFill="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66" fontId="2" fillId="0" borderId="0" xfId="0" applyNumberFormat="1" applyFont="1" applyBorder="1" applyAlignment="1">
      <alignment horizontal="right" wrapText="1"/>
    </xf>
    <xf numFmtId="2" fontId="2" fillId="0" borderId="0" xfId="0" applyNumberFormat="1" applyFont="1" applyBorder="1" applyAlignment="1">
      <alignment horizontal="center" vertical="center" wrapText="1"/>
    </xf>
    <xf numFmtId="165" fontId="3" fillId="4" borderId="1" xfId="0" applyNumberFormat="1" applyFont="1" applyFill="1" applyBorder="1" applyAlignment="1">
      <alignment horizontal="center" vertical="center" wrapText="1"/>
    </xf>
    <xf numFmtId="165" fontId="3" fillId="3" borderId="2" xfId="0" applyNumberFormat="1" applyFont="1" applyFill="1" applyBorder="1" applyAlignment="1">
      <alignment wrapText="1"/>
    </xf>
    <xf numFmtId="2" fontId="2" fillId="0" borderId="0" xfId="0" applyNumberFormat="1" applyFont="1" applyBorder="1" applyAlignment="1">
      <alignment horizontal="right" wrapText="1"/>
    </xf>
    <xf numFmtId="2" fontId="3" fillId="0" borderId="1" xfId="0" applyNumberFormat="1" applyFont="1" applyBorder="1" applyAlignment="1">
      <alignment horizontal="center" wrapText="1"/>
    </xf>
    <xf numFmtId="165" fontId="2" fillId="0" borderId="1" xfId="0" applyNumberFormat="1" applyFont="1" applyBorder="1"/>
    <xf numFmtId="165" fontId="2" fillId="0" borderId="1" xfId="0" applyNumberFormat="1" applyFont="1" applyBorder="1" applyAlignment="1">
      <alignment horizontal="center" wrapText="1"/>
    </xf>
    <xf numFmtId="165" fontId="2" fillId="0" borderId="1" xfId="0" applyNumberFormat="1" applyFont="1" applyBorder="1" applyAlignment="1">
      <alignment horizontal="center"/>
    </xf>
    <xf numFmtId="164" fontId="2" fillId="0" borderId="1" xfId="0" applyNumberFormat="1" applyFont="1" applyBorder="1" applyAlignment="1">
      <alignment horizontal="right" wrapText="1"/>
    </xf>
    <xf numFmtId="0" fontId="4" fillId="0" borderId="0" xfId="0" applyFont="1" applyBorder="1" applyAlignment="1">
      <alignment wrapText="1"/>
    </xf>
    <xf numFmtId="165" fontId="2" fillId="0" borderId="1" xfId="0" applyNumberFormat="1" applyFont="1" applyBorder="1" applyAlignment="1">
      <alignment horizontal="center" vertical="center"/>
    </xf>
    <xf numFmtId="0" fontId="1" fillId="0" borderId="0" xfId="0" applyFont="1" applyBorder="1" applyAlignment="1">
      <alignment wrapText="1"/>
    </xf>
    <xf numFmtId="0" fontId="4" fillId="0" borderId="0" xfId="0" applyFont="1" applyBorder="1" applyAlignment="1">
      <alignment horizontal="right" wrapText="1"/>
    </xf>
    <xf numFmtId="0" fontId="0" fillId="0" borderId="0" xfId="0" applyBorder="1" applyAlignment="1">
      <alignment horizontal="right" wrapText="1"/>
    </xf>
    <xf numFmtId="2" fontId="3" fillId="0" borderId="1" xfId="0" applyNumberFormat="1" applyFont="1" applyBorder="1" applyAlignment="1">
      <alignment horizontal="right" wrapText="1"/>
    </xf>
    <xf numFmtId="0" fontId="2" fillId="0" borderId="1" xfId="0" applyFont="1" applyBorder="1" applyAlignment="1">
      <alignment horizontal="right"/>
    </xf>
    <xf numFmtId="49" fontId="2" fillId="0" borderId="1" xfId="0" applyNumberFormat="1" applyFont="1" applyBorder="1" applyAlignment="1">
      <alignment horizontal="right" wrapText="1"/>
    </xf>
    <xf numFmtId="49" fontId="2" fillId="0" borderId="1" xfId="0" applyNumberFormat="1" applyFont="1" applyBorder="1" applyAlignment="1">
      <alignment horizontal="right"/>
    </xf>
    <xf numFmtId="0" fontId="3"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3" fillId="7" borderId="1" xfId="0" applyNumberFormat="1"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0" fontId="2" fillId="0" borderId="0" xfId="0" applyFont="1" applyBorder="1" applyAlignment="1">
      <alignment horizontal="right" wrapText="1"/>
    </xf>
    <xf numFmtId="49" fontId="2" fillId="0" borderId="0" xfId="0" applyNumberFormat="1" applyFont="1" applyBorder="1" applyAlignment="1">
      <alignment horizontal="right" wrapText="1"/>
    </xf>
    <xf numFmtId="0" fontId="2" fillId="0" borderId="0" xfId="0" applyFont="1" applyBorder="1" applyAlignment="1">
      <alignment wrapText="1"/>
    </xf>
    <xf numFmtId="49" fontId="2" fillId="0" borderId="0" xfId="0" applyNumberFormat="1" applyFont="1" applyBorder="1" applyAlignment="1">
      <alignment horizontal="center" wrapText="1"/>
    </xf>
    <xf numFmtId="10" fontId="2" fillId="0" borderId="0" xfId="0" applyNumberFormat="1" applyFont="1" applyBorder="1" applyAlignment="1">
      <alignment horizontal="center" wrapText="1"/>
    </xf>
    <xf numFmtId="166" fontId="2" fillId="0" borderId="0" xfId="0" applyNumberFormat="1" applyFont="1" applyBorder="1" applyAlignment="1">
      <alignment horizontal="center" wrapText="1"/>
    </xf>
    <xf numFmtId="0" fontId="3" fillId="0" borderId="0" xfId="0" applyFont="1" applyBorder="1" applyAlignment="1">
      <alignment horizontal="center"/>
    </xf>
    <xf numFmtId="0" fontId="10" fillId="0" borderId="0" xfId="0" applyFont="1" applyBorder="1" applyAlignment="1">
      <alignment wrapText="1"/>
    </xf>
    <xf numFmtId="165" fontId="3" fillId="3" borderId="2" xfId="0" applyNumberFormat="1" applyFont="1" applyFill="1" applyBorder="1" applyAlignment="1">
      <alignment horizontal="center" vertical="center" wrapText="1"/>
    </xf>
    <xf numFmtId="0" fontId="11" fillId="0" borderId="0" xfId="0" applyFont="1" applyBorder="1" applyAlignment="1">
      <alignment wrapText="1"/>
    </xf>
    <xf numFmtId="0" fontId="9" fillId="0" borderId="0" xfId="0" applyFont="1" applyBorder="1" applyAlignment="1">
      <alignment wrapText="1"/>
    </xf>
    <xf numFmtId="0" fontId="11" fillId="0" borderId="0" xfId="0" applyFont="1" applyBorder="1" applyAlignment="1">
      <alignment horizontal="right" wrapText="1"/>
    </xf>
    <xf numFmtId="0" fontId="10" fillId="0" borderId="0" xfId="0" applyFont="1" applyBorder="1" applyAlignment="1">
      <alignment horizontal="right" wrapText="1"/>
    </xf>
    <xf numFmtId="0" fontId="8" fillId="0" borderId="0" xfId="0" applyFont="1" applyBorder="1" applyAlignment="1">
      <alignment horizontal="left"/>
    </xf>
    <xf numFmtId="165" fontId="2" fillId="0" borderId="1" xfId="0" applyNumberFormat="1" applyFont="1" applyBorder="1" applyAlignment="1">
      <alignment horizontal="right" wrapText="1"/>
    </xf>
    <xf numFmtId="165" fontId="3" fillId="0" borderId="1" xfId="0" applyNumberFormat="1" applyFont="1" applyBorder="1" applyAlignment="1">
      <alignment horizontal="right" wrapText="1"/>
    </xf>
    <xf numFmtId="165" fontId="3" fillId="3" borderId="1" xfId="0" applyNumberFormat="1" applyFont="1" applyFill="1" applyBorder="1" applyAlignment="1">
      <alignment horizontal="right" wrapText="1"/>
    </xf>
    <xf numFmtId="165" fontId="3" fillId="4" borderId="1" xfId="0" applyNumberFormat="1" applyFont="1" applyFill="1" applyBorder="1" applyAlignment="1">
      <alignment horizontal="right" wrapText="1"/>
    </xf>
    <xf numFmtId="0" fontId="1" fillId="0" borderId="0" xfId="0" applyFont="1"/>
    <xf numFmtId="0" fontId="5" fillId="0" borderId="0" xfId="0" applyFont="1" applyBorder="1"/>
    <xf numFmtId="165" fontId="6" fillId="3" borderId="2" xfId="0" applyNumberFormat="1" applyFont="1" applyFill="1" applyBorder="1" applyAlignment="1">
      <alignment horizontal="center" vertical="center" wrapText="1"/>
    </xf>
    <xf numFmtId="0" fontId="1" fillId="0" borderId="0" xfId="0" applyFont="1" applyBorder="1"/>
    <xf numFmtId="0" fontId="8" fillId="0" borderId="0" xfId="0" applyFont="1" applyBorder="1"/>
    <xf numFmtId="0" fontId="16" fillId="0" borderId="0" xfId="1" applyFont="1" applyAlignment="1">
      <alignment horizontal="left" vertical="top"/>
    </xf>
    <xf numFmtId="0" fontId="18" fillId="0" borderId="0" xfId="1" applyFont="1" applyAlignment="1" applyProtection="1">
      <alignment horizontal="left" vertical="top"/>
      <protection locked="0"/>
    </xf>
    <xf numFmtId="0" fontId="15" fillId="0" borderId="0" xfId="1" applyFont="1" applyAlignment="1">
      <alignment horizontal="left" vertical="top"/>
    </xf>
    <xf numFmtId="0" fontId="18" fillId="0" borderId="0" xfId="1" applyFont="1" applyAlignment="1">
      <alignment horizontal="left" vertical="top"/>
    </xf>
    <xf numFmtId="0" fontId="19" fillId="0" borderId="0" xfId="1" applyFont="1" applyAlignment="1" applyProtection="1">
      <alignment horizontal="left" vertical="top" wrapText="1"/>
      <protection locked="0"/>
    </xf>
    <xf numFmtId="0" fontId="26" fillId="0" borderId="0" xfId="3"/>
    <xf numFmtId="0" fontId="26" fillId="8" borderId="0" xfId="3" applyFill="1"/>
    <xf numFmtId="0" fontId="21" fillId="8" borderId="5" xfId="3" quotePrefix="1" applyFont="1" applyFill="1" applyBorder="1" applyAlignment="1" applyProtection="1">
      <alignment vertical="center"/>
      <protection locked="0"/>
    </xf>
    <xf numFmtId="0" fontId="21" fillId="8" borderId="7" xfId="3" applyFont="1" applyFill="1" applyBorder="1" applyAlignment="1" applyProtection="1">
      <alignment vertical="center"/>
      <protection locked="0"/>
    </xf>
    <xf numFmtId="0" fontId="21" fillId="8" borderId="5" xfId="3" applyFont="1" applyFill="1" applyBorder="1" applyAlignment="1" applyProtection="1">
      <alignment vertical="center"/>
      <protection locked="0"/>
    </xf>
    <xf numFmtId="0" fontId="21" fillId="8" borderId="0" xfId="3" applyFont="1" applyFill="1" applyAlignment="1" applyProtection="1">
      <alignment vertical="center"/>
      <protection locked="0"/>
    </xf>
    <xf numFmtId="2" fontId="28" fillId="8" borderId="0" xfId="3" applyNumberFormat="1" applyFont="1" applyFill="1" applyAlignment="1" applyProtection="1">
      <alignment horizontal="left" vertical="center"/>
      <protection locked="0"/>
    </xf>
    <xf numFmtId="0" fontId="29" fillId="8" borderId="10" xfId="3" applyFont="1" applyFill="1" applyBorder="1" applyAlignment="1" applyProtection="1">
      <alignment vertical="center"/>
      <protection locked="0"/>
    </xf>
    <xf numFmtId="0" fontId="28" fillId="8" borderId="0" xfId="3" applyFont="1" applyFill="1" applyAlignment="1" applyProtection="1">
      <alignment horizontal="left" vertical="center"/>
      <protection locked="0"/>
    </xf>
    <xf numFmtId="0" fontId="21" fillId="8" borderId="0" xfId="3" applyFont="1" applyFill="1" applyAlignment="1">
      <alignment vertical="center"/>
    </xf>
    <xf numFmtId="0" fontId="21" fillId="8" borderId="1" xfId="3" applyFont="1" applyFill="1" applyBorder="1" applyAlignment="1">
      <alignment horizontal="left" vertical="center"/>
    </xf>
    <xf numFmtId="0" fontId="21" fillId="8" borderId="1" xfId="3" applyFont="1" applyFill="1" applyBorder="1" applyAlignment="1">
      <alignment vertical="center"/>
    </xf>
    <xf numFmtId="0" fontId="21" fillId="8" borderId="2" xfId="3" applyFont="1" applyFill="1" applyBorder="1" applyAlignment="1">
      <alignment vertical="center"/>
    </xf>
    <xf numFmtId="0" fontId="21" fillId="8" borderId="0" xfId="3" applyFont="1" applyFill="1" applyAlignment="1">
      <alignment horizontal="left" vertical="center"/>
    </xf>
    <xf numFmtId="0" fontId="29" fillId="8" borderId="10" xfId="3" applyFont="1" applyFill="1" applyBorder="1" applyAlignment="1">
      <alignment vertical="center"/>
    </xf>
    <xf numFmtId="0" fontId="21" fillId="8" borderId="5" xfId="3" applyFont="1" applyFill="1" applyBorder="1" applyAlignment="1">
      <alignment horizontal="left" vertical="center"/>
    </xf>
    <xf numFmtId="0" fontId="21" fillId="8" borderId="7" xfId="3" applyFont="1" applyFill="1" applyBorder="1" applyAlignment="1">
      <alignment vertical="center"/>
    </xf>
    <xf numFmtId="0" fontId="31" fillId="8" borderId="0" xfId="3" applyFont="1" applyFill="1" applyAlignment="1">
      <alignment horizontal="left" vertical="center"/>
    </xf>
    <xf numFmtId="0" fontId="32" fillId="8" borderId="0" xfId="3" applyFont="1" applyFill="1" applyAlignment="1" applyProtection="1">
      <alignment horizontal="left" vertical="center"/>
      <protection locked="0"/>
    </xf>
    <xf numFmtId="0" fontId="31" fillId="8" borderId="0" xfId="3" applyFont="1" applyFill="1" applyAlignment="1">
      <alignment vertical="center"/>
    </xf>
    <xf numFmtId="0" fontId="21" fillId="8" borderId="3" xfId="3" applyFont="1" applyFill="1" applyBorder="1" applyAlignment="1">
      <alignment vertical="center"/>
    </xf>
    <xf numFmtId="1" fontId="31" fillId="8" borderId="0" xfId="3" applyNumberFormat="1" applyFont="1" applyFill="1" applyAlignment="1">
      <alignment horizontal="left" vertical="center"/>
    </xf>
    <xf numFmtId="1" fontId="21" fillId="8" borderId="5" xfId="3" applyNumberFormat="1" applyFont="1" applyFill="1" applyBorder="1" applyAlignment="1">
      <alignment horizontal="left" vertical="center"/>
    </xf>
    <xf numFmtId="49" fontId="31" fillId="8" borderId="0" xfId="3" applyNumberFormat="1" applyFont="1" applyFill="1" applyAlignment="1">
      <alignment horizontal="left" vertical="center"/>
    </xf>
    <xf numFmtId="2" fontId="32" fillId="8" borderId="0" xfId="3" applyNumberFormat="1" applyFont="1" applyFill="1" applyAlignment="1" applyProtection="1">
      <alignment horizontal="left" vertical="center"/>
      <protection locked="0"/>
    </xf>
    <xf numFmtId="49" fontId="21" fillId="8" borderId="5" xfId="3" applyNumberFormat="1" applyFont="1" applyFill="1" applyBorder="1" applyAlignment="1">
      <alignment horizontal="left" vertical="center"/>
    </xf>
    <xf numFmtId="167" fontId="21" fillId="8" borderId="5" xfId="3" applyNumberFormat="1" applyFont="1" applyFill="1" applyBorder="1" applyAlignment="1">
      <alignment horizontal="left" vertical="center"/>
    </xf>
    <xf numFmtId="0" fontId="21" fillId="8" borderId="5" xfId="3" applyFont="1" applyFill="1" applyBorder="1" applyAlignment="1">
      <alignment vertical="center"/>
    </xf>
    <xf numFmtId="49" fontId="21" fillId="8" borderId="0" xfId="3" applyNumberFormat="1" applyFont="1" applyFill="1" applyAlignment="1">
      <alignment vertical="center"/>
    </xf>
    <xf numFmtId="49" fontId="28" fillId="8" borderId="0" xfId="3" applyNumberFormat="1" applyFont="1" applyFill="1" applyAlignment="1" applyProtection="1">
      <alignment horizontal="left" vertical="center"/>
      <protection locked="0"/>
    </xf>
    <xf numFmtId="0" fontId="21" fillId="8" borderId="4" xfId="3" applyFont="1" applyFill="1" applyBorder="1" applyAlignment="1">
      <alignment vertical="center"/>
    </xf>
    <xf numFmtId="0" fontId="33" fillId="8" borderId="0" xfId="3" applyFont="1" applyFill="1" applyAlignment="1" applyProtection="1">
      <alignment horizontal="left" vertical="center"/>
      <protection locked="0"/>
    </xf>
    <xf numFmtId="0" fontId="34" fillId="8" borderId="0" xfId="3" applyFont="1" applyFill="1" applyAlignment="1">
      <alignment vertical="center"/>
    </xf>
    <xf numFmtId="0" fontId="31" fillId="8" borderId="0" xfId="3" applyFont="1" applyFill="1" applyAlignment="1" applyProtection="1">
      <alignment vertical="center"/>
      <protection locked="0"/>
    </xf>
    <xf numFmtId="0" fontId="20" fillId="8" borderId="0" xfId="3" applyFont="1" applyFill="1" applyAlignment="1" applyProtection="1">
      <alignment vertical="center"/>
      <protection locked="0"/>
    </xf>
    <xf numFmtId="0" fontId="35" fillId="8" borderId="0" xfId="3" applyFont="1" applyFill="1" applyAlignment="1" applyProtection="1">
      <alignment vertical="center"/>
      <protection locked="0"/>
    </xf>
    <xf numFmtId="0" fontId="36" fillId="8" borderId="0" xfId="3" applyFont="1" applyFill="1" applyAlignment="1" applyProtection="1">
      <alignment vertical="center"/>
      <protection locked="0"/>
    </xf>
    <xf numFmtId="0" fontId="21" fillId="8" borderId="0" xfId="3" applyFont="1" applyFill="1" applyAlignment="1" applyProtection="1">
      <alignment horizontal="right" vertical="center"/>
      <protection locked="0"/>
    </xf>
    <xf numFmtId="168" fontId="37" fillId="8" borderId="0" xfId="3" applyNumberFormat="1" applyFont="1" applyFill="1" applyAlignment="1" applyProtection="1">
      <alignment vertical="center"/>
      <protection locked="0"/>
    </xf>
    <xf numFmtId="0" fontId="38" fillId="8" borderId="0" xfId="3" applyFont="1" applyFill="1" applyAlignment="1" applyProtection="1">
      <alignment vertical="center"/>
      <protection locked="0"/>
    </xf>
    <xf numFmtId="0" fontId="23" fillId="8" borderId="0" xfId="0" applyFont="1" applyFill="1" applyAlignment="1" applyProtection="1">
      <alignment vertical="center"/>
      <protection locked="0"/>
    </xf>
    <xf numFmtId="0" fontId="24" fillId="8" borderId="0" xfId="0" applyFont="1" applyFill="1" applyAlignment="1" applyProtection="1">
      <alignment vertical="center"/>
      <protection locked="0"/>
    </xf>
    <xf numFmtId="0" fontId="39" fillId="8" borderId="0" xfId="0" applyFont="1" applyFill="1" applyAlignment="1" applyProtection="1">
      <alignment vertical="center"/>
      <protection locked="0"/>
    </xf>
    <xf numFmtId="0" fontId="40" fillId="8" borderId="0" xfId="0" applyFont="1" applyFill="1" applyAlignment="1" applyProtection="1">
      <alignment vertical="center"/>
      <protection locked="0"/>
    </xf>
    <xf numFmtId="0" fontId="41" fillId="8" borderId="0" xfId="0" applyFont="1" applyFill="1" applyAlignment="1" applyProtection="1">
      <alignment vertical="center"/>
      <protection locked="0"/>
    </xf>
    <xf numFmtId="0" fontId="39" fillId="8" borderId="0" xfId="0" applyFont="1" applyFill="1" applyProtection="1">
      <protection locked="0"/>
    </xf>
    <xf numFmtId="2" fontId="5" fillId="9" borderId="1" xfId="0" applyNumberFormat="1" applyFont="1" applyFill="1" applyBorder="1" applyAlignment="1">
      <alignment horizontal="right"/>
    </xf>
    <xf numFmtId="2" fontId="2" fillId="9" borderId="1" xfId="0" applyNumberFormat="1" applyFont="1" applyFill="1" applyBorder="1" applyAlignment="1">
      <alignment horizontal="right"/>
    </xf>
    <xf numFmtId="0" fontId="21" fillId="8" borderId="1" xfId="0" applyFont="1" applyFill="1" applyBorder="1" applyAlignment="1" applyProtection="1">
      <alignment vertical="center"/>
      <protection locked="0"/>
    </xf>
    <xf numFmtId="0" fontId="25" fillId="9" borderId="1" xfId="0" applyFont="1" applyFill="1" applyBorder="1" applyAlignment="1" applyProtection="1">
      <alignment vertical="center"/>
      <protection locked="0"/>
    </xf>
    <xf numFmtId="0" fontId="25" fillId="9" borderId="1" xfId="0" applyFont="1" applyFill="1" applyBorder="1" applyAlignment="1" applyProtection="1">
      <alignment horizontal="center" vertical="center"/>
      <protection locked="0"/>
    </xf>
    <xf numFmtId="0" fontId="27" fillId="9" borderId="9" xfId="3" applyFont="1" applyFill="1" applyBorder="1" applyAlignment="1" applyProtection="1">
      <alignment horizontal="left" vertical="center"/>
      <protection locked="0"/>
    </xf>
    <xf numFmtId="0" fontId="27" fillId="9" borderId="8" xfId="3" applyFont="1" applyFill="1" applyBorder="1" applyAlignment="1" applyProtection="1">
      <alignment horizontal="left" vertical="center"/>
      <protection locked="0"/>
    </xf>
    <xf numFmtId="0" fontId="27" fillId="9" borderId="6" xfId="3" applyFont="1" applyFill="1" applyBorder="1" applyAlignment="1" applyProtection="1">
      <alignment horizontal="left" vertical="center"/>
      <protection locked="0"/>
    </xf>
    <xf numFmtId="0" fontId="27" fillId="9" borderId="10" xfId="3" applyFont="1" applyFill="1" applyBorder="1" applyAlignment="1" applyProtection="1">
      <alignment horizontal="left" vertical="center"/>
      <protection locked="0"/>
    </xf>
    <xf numFmtId="165" fontId="27" fillId="9" borderId="8" xfId="3" applyNumberFormat="1" applyFont="1" applyFill="1" applyBorder="1" applyAlignment="1" applyProtection="1">
      <alignment horizontal="left" vertical="center"/>
      <protection locked="0"/>
    </xf>
    <xf numFmtId="2" fontId="27" fillId="9" borderId="10" xfId="3" applyNumberFormat="1" applyFont="1" applyFill="1" applyBorder="1" applyAlignment="1" applyProtection="1">
      <alignment horizontal="left" vertical="center"/>
      <protection locked="0"/>
    </xf>
    <xf numFmtId="2" fontId="27" fillId="9" borderId="9" xfId="3" applyNumberFormat="1" applyFont="1" applyFill="1" applyBorder="1" applyAlignment="1" applyProtection="1">
      <alignment horizontal="left" vertical="center"/>
      <protection locked="0"/>
    </xf>
    <xf numFmtId="2" fontId="27" fillId="9" borderId="6" xfId="3" applyNumberFormat="1" applyFont="1" applyFill="1" applyBorder="1" applyAlignment="1" applyProtection="1">
      <alignment horizontal="left" vertical="center"/>
      <protection locked="0"/>
    </xf>
    <xf numFmtId="49" fontId="27" fillId="9" borderId="9" xfId="3" applyNumberFormat="1" applyFont="1" applyFill="1" applyBorder="1" applyAlignment="1" applyProtection="1">
      <alignment horizontal="left" vertical="center"/>
      <protection locked="0"/>
    </xf>
    <xf numFmtId="2" fontId="27" fillId="9" borderId="8" xfId="3" applyNumberFormat="1" applyFont="1" applyFill="1" applyBorder="1" applyAlignment="1" applyProtection="1">
      <alignment horizontal="left" vertical="center"/>
      <protection locked="0"/>
    </xf>
    <xf numFmtId="1" fontId="27" fillId="9" borderId="8" xfId="3" applyNumberFormat="1" applyFont="1" applyFill="1" applyBorder="1" applyAlignment="1" applyProtection="1">
      <alignment horizontal="left" vertical="center"/>
      <protection locked="0"/>
    </xf>
    <xf numFmtId="167" fontId="27" fillId="9" borderId="8" xfId="3" applyNumberFormat="1" applyFont="1" applyFill="1" applyBorder="1" applyAlignment="1" applyProtection="1">
      <alignment horizontal="left" vertical="center"/>
      <protection locked="0"/>
    </xf>
    <xf numFmtId="2" fontId="27" fillId="9" borderId="11" xfId="3" applyNumberFormat="1" applyFont="1" applyFill="1" applyBorder="1" applyAlignment="1" applyProtection="1">
      <alignment horizontal="left" vertical="center"/>
      <protection locked="0"/>
    </xf>
    <xf numFmtId="0" fontId="27" fillId="9" borderId="11" xfId="3" applyFont="1" applyFill="1" applyBorder="1" applyAlignment="1" applyProtection="1">
      <alignment horizontal="left" vertical="center"/>
      <protection locked="0"/>
    </xf>
    <xf numFmtId="167" fontId="27" fillId="9" borderId="10" xfId="3" applyNumberFormat="1" applyFont="1" applyFill="1" applyBorder="1" applyAlignment="1" applyProtection="1">
      <alignment horizontal="left" vertical="center"/>
      <protection locked="0"/>
    </xf>
    <xf numFmtId="167" fontId="27" fillId="9" borderId="1" xfId="3" applyNumberFormat="1" applyFont="1" applyFill="1" applyBorder="1" applyAlignment="1" applyProtection="1">
      <alignment horizontal="left" vertical="center"/>
      <protection locked="0"/>
    </xf>
    <xf numFmtId="0" fontId="49" fillId="0" borderId="0" xfId="0" applyFont="1" applyBorder="1" applyAlignment="1">
      <alignment vertical="center"/>
    </xf>
    <xf numFmtId="0" fontId="21" fillId="8" borderId="0" xfId="0" applyFont="1" applyFill="1" applyAlignment="1" applyProtection="1">
      <alignment vertical="center"/>
      <protection locked="0"/>
    </xf>
    <xf numFmtId="0" fontId="21" fillId="0" borderId="0" xfId="0" applyFont="1" applyBorder="1" applyAlignment="1">
      <alignment horizontal="left" vertical="center"/>
    </xf>
    <xf numFmtId="0" fontId="21" fillId="8" borderId="1" xfId="0" applyFont="1" applyFill="1" applyBorder="1" applyAlignment="1" applyProtection="1">
      <alignment vertical="center" wrapText="1"/>
      <protection locked="0"/>
    </xf>
    <xf numFmtId="0" fontId="2" fillId="0" borderId="1" xfId="0" applyFont="1" applyBorder="1" applyAlignment="1">
      <alignment horizontal="center" wrapText="1"/>
    </xf>
    <xf numFmtId="0" fontId="47" fillId="9" borderId="12" xfId="0" applyFont="1" applyFill="1" applyBorder="1" applyAlignment="1" applyProtection="1">
      <alignment vertical="center" wrapText="1"/>
      <protection locked="0"/>
    </xf>
    <xf numFmtId="0" fontId="47" fillId="9" borderId="13" xfId="0" applyFont="1" applyFill="1" applyBorder="1" applyAlignment="1" applyProtection="1">
      <alignment vertical="center" wrapText="1"/>
      <protection locked="0"/>
    </xf>
    <xf numFmtId="0" fontId="47" fillId="9" borderId="15" xfId="0" applyFont="1" applyFill="1" applyBorder="1" applyAlignment="1" applyProtection="1">
      <alignment vertical="center" wrapText="1"/>
      <protection locked="0"/>
    </xf>
    <xf numFmtId="0" fontId="47" fillId="9" borderId="16" xfId="0" applyFont="1" applyFill="1" applyBorder="1" applyAlignment="1" applyProtection="1">
      <alignment vertical="center" wrapText="1"/>
      <protection locked="0"/>
    </xf>
    <xf numFmtId="0" fontId="47" fillId="9" borderId="17" xfId="0" applyFont="1" applyFill="1" applyBorder="1" applyAlignment="1" applyProtection="1">
      <alignment vertical="center" wrapText="1"/>
      <protection locked="0"/>
    </xf>
    <xf numFmtId="14" fontId="47" fillId="9" borderId="18" xfId="0" applyNumberFormat="1" applyFont="1" applyFill="1" applyBorder="1" applyAlignment="1" applyProtection="1">
      <alignment vertical="center" wrapText="1"/>
      <protection locked="0"/>
    </xf>
    <xf numFmtId="0" fontId="47" fillId="9" borderId="19" xfId="0" applyFont="1" applyFill="1" applyBorder="1" applyAlignment="1" applyProtection="1">
      <alignment vertical="center" wrapText="1"/>
      <protection locked="0"/>
    </xf>
    <xf numFmtId="0" fontId="43" fillId="8" borderId="22" xfId="0" applyFont="1" applyFill="1" applyBorder="1" applyAlignment="1">
      <alignment horizontal="left" vertical="center"/>
    </xf>
    <xf numFmtId="0" fontId="43" fillId="8" borderId="23" xfId="0" applyFont="1" applyFill="1" applyBorder="1" applyAlignment="1">
      <alignment horizontal="left" vertical="center"/>
    </xf>
    <xf numFmtId="0" fontId="43" fillId="8" borderId="24" xfId="0" applyFont="1" applyFill="1" applyBorder="1" applyAlignment="1">
      <alignment horizontal="left" vertical="center"/>
    </xf>
    <xf numFmtId="0" fontId="47" fillId="9" borderId="22" xfId="0" applyFont="1" applyFill="1" applyBorder="1" applyAlignment="1" applyProtection="1">
      <alignment horizontal="left" vertical="center" wrapText="1"/>
      <protection locked="0"/>
    </xf>
    <xf numFmtId="0" fontId="47" fillId="9" borderId="23" xfId="0" applyFont="1" applyFill="1" applyBorder="1" applyAlignment="1" applyProtection="1">
      <alignment horizontal="left" vertical="center" wrapText="1"/>
      <protection locked="0"/>
    </xf>
    <xf numFmtId="0" fontId="47" fillId="9" borderId="22" xfId="0" applyFont="1" applyFill="1" applyBorder="1" applyAlignment="1" applyProtection="1">
      <alignment vertical="center" wrapText="1"/>
      <protection locked="0"/>
    </xf>
    <xf numFmtId="0" fontId="47" fillId="9" borderId="23" xfId="0" applyFont="1" applyFill="1" applyBorder="1" applyAlignment="1" applyProtection="1">
      <alignment vertical="center" wrapText="1"/>
      <protection locked="0"/>
    </xf>
    <xf numFmtId="0" fontId="2" fillId="0" borderId="0" xfId="0" applyFont="1" applyAlignment="1">
      <alignment horizontal="center" vertical="center"/>
    </xf>
    <xf numFmtId="0" fontId="53" fillId="0" borderId="0" xfId="0" applyFont="1" applyBorder="1" applyAlignment="1">
      <alignment horizontal="right" vertical="center" wrapText="1"/>
    </xf>
    <xf numFmtId="165" fontId="3" fillId="0" borderId="5" xfId="0" applyNumberFormat="1" applyFont="1" applyBorder="1" applyAlignment="1">
      <alignment horizontal="right" wrapText="1"/>
    </xf>
    <xf numFmtId="165" fontId="3" fillId="0" borderId="1" xfId="0" applyNumberFormat="1" applyFont="1" applyFill="1" applyBorder="1" applyAlignment="1">
      <alignment horizontal="center" wrapText="1"/>
    </xf>
    <xf numFmtId="0" fontId="54" fillId="8" borderId="0" xfId="3" applyFont="1" applyFill="1" applyAlignment="1">
      <alignment vertical="center"/>
    </xf>
    <xf numFmtId="0" fontId="54" fillId="8" borderId="4" xfId="3" applyFont="1" applyFill="1" applyBorder="1" applyAlignment="1">
      <alignment vertical="center"/>
    </xf>
    <xf numFmtId="165" fontId="3" fillId="0" borderId="1" xfId="0" applyNumberFormat="1" applyFont="1" applyFill="1" applyBorder="1" applyAlignment="1">
      <alignment horizontal="right" wrapText="1"/>
    </xf>
    <xf numFmtId="0" fontId="56" fillId="0" borderId="0" xfId="1" applyFont="1" applyAlignment="1" applyProtection="1">
      <alignment horizontal="left" vertical="top"/>
      <protection locked="0"/>
    </xf>
    <xf numFmtId="0" fontId="19" fillId="10" borderId="0" xfId="1" applyFont="1" applyFill="1" applyAlignment="1" applyProtection="1">
      <alignment horizontal="left" vertical="top" wrapText="1"/>
      <protection locked="0"/>
    </xf>
    <xf numFmtId="0" fontId="46" fillId="0" borderId="21" xfId="1" applyFont="1" applyBorder="1" applyAlignment="1" applyProtection="1">
      <alignment horizontal="left" vertical="top" wrapText="1"/>
      <protection locked="0"/>
    </xf>
    <xf numFmtId="164" fontId="6" fillId="0" borderId="3" xfId="0" applyNumberFormat="1" applyFont="1" applyBorder="1" applyAlignment="1">
      <alignment horizontal="center" wrapText="1"/>
    </xf>
    <xf numFmtId="164" fontId="6" fillId="0" borderId="5" xfId="0" applyNumberFormat="1" applyFont="1" applyBorder="1" applyAlignment="1">
      <alignment horizontal="center" wrapText="1"/>
    </xf>
    <xf numFmtId="0" fontId="47" fillId="9" borderId="15" xfId="0" applyFont="1" applyFill="1" applyBorder="1" applyAlignment="1" applyProtection="1">
      <alignment horizontal="left" vertical="center" wrapText="1"/>
      <protection locked="0"/>
    </xf>
    <xf numFmtId="0" fontId="47" fillId="9" borderId="16" xfId="0" applyFont="1" applyFill="1" applyBorder="1" applyAlignment="1" applyProtection="1">
      <alignment horizontal="left" vertical="center" wrapText="1"/>
      <protection locked="0"/>
    </xf>
    <xf numFmtId="0" fontId="47" fillId="9" borderId="17" xfId="0" applyFont="1" applyFill="1" applyBorder="1" applyAlignment="1" applyProtection="1">
      <alignment horizontal="left" vertical="center" wrapText="1"/>
      <protection locked="0"/>
    </xf>
    <xf numFmtId="0" fontId="43" fillId="8" borderId="18" xfId="0" applyFont="1" applyFill="1" applyBorder="1" applyAlignment="1">
      <alignment horizontal="left" vertical="center"/>
    </xf>
    <xf numFmtId="0" fontId="43" fillId="8" borderId="19" xfId="0" applyFont="1" applyFill="1" applyBorder="1" applyAlignment="1">
      <alignment horizontal="left" vertical="center"/>
    </xf>
    <xf numFmtId="0" fontId="43" fillId="8" borderId="20" xfId="0" applyFont="1" applyFill="1" applyBorder="1" applyAlignment="1">
      <alignment horizontal="left" vertical="center"/>
    </xf>
    <xf numFmtId="0" fontId="47" fillId="9" borderId="18" xfId="0" applyFont="1" applyFill="1" applyBorder="1" applyAlignment="1" applyProtection="1">
      <alignment horizontal="left" vertical="center" wrapText="1"/>
      <protection locked="0"/>
    </xf>
    <xf numFmtId="0" fontId="47" fillId="9" borderId="19" xfId="0" applyFont="1" applyFill="1" applyBorder="1" applyAlignment="1" applyProtection="1">
      <alignment horizontal="left" vertical="center" wrapText="1"/>
      <protection locked="0"/>
    </xf>
    <xf numFmtId="0" fontId="47" fillId="9" borderId="20" xfId="0" applyFont="1" applyFill="1" applyBorder="1" applyAlignment="1" applyProtection="1">
      <alignment horizontal="left" vertical="center" wrapText="1"/>
      <protection locked="0"/>
    </xf>
    <xf numFmtId="0" fontId="50" fillId="0" borderId="0" xfId="0" applyFont="1" applyBorder="1" applyAlignment="1">
      <alignment horizontal="center" vertical="center"/>
    </xf>
    <xf numFmtId="0" fontId="43" fillId="8" borderId="12" xfId="0" applyFont="1" applyFill="1" applyBorder="1" applyAlignment="1">
      <alignment horizontal="left" vertical="center"/>
    </xf>
    <xf numFmtId="0" fontId="43" fillId="8" borderId="13" xfId="0" applyFont="1" applyFill="1" applyBorder="1" applyAlignment="1">
      <alignment horizontal="left" vertical="center"/>
    </xf>
    <xf numFmtId="0" fontId="43" fillId="8" borderId="14" xfId="0" applyFont="1" applyFill="1" applyBorder="1" applyAlignment="1">
      <alignment horizontal="left" vertical="center"/>
    </xf>
    <xf numFmtId="0" fontId="47" fillId="9" borderId="12" xfId="0" applyFont="1" applyFill="1" applyBorder="1" applyAlignment="1" applyProtection="1">
      <alignment horizontal="left" vertical="center" wrapText="1"/>
      <protection locked="0"/>
    </xf>
    <xf numFmtId="0" fontId="47" fillId="9" borderId="13" xfId="0" applyFont="1" applyFill="1" applyBorder="1" applyAlignment="1" applyProtection="1">
      <alignment horizontal="left" vertical="center" wrapText="1"/>
      <protection locked="0"/>
    </xf>
    <xf numFmtId="0" fontId="47" fillId="9" borderId="14" xfId="0" applyFont="1" applyFill="1" applyBorder="1" applyAlignment="1" applyProtection="1">
      <alignment horizontal="left" vertical="center" wrapText="1"/>
      <protection locked="0"/>
    </xf>
    <xf numFmtId="0" fontId="22" fillId="8" borderId="15" xfId="0" applyFont="1" applyFill="1" applyBorder="1" applyAlignment="1" applyProtection="1">
      <alignment horizontal="left" vertical="center"/>
      <protection locked="0"/>
    </xf>
    <xf numFmtId="0" fontId="22" fillId="8" borderId="16" xfId="0" applyFont="1" applyFill="1" applyBorder="1" applyAlignment="1" applyProtection="1">
      <alignment horizontal="left" vertical="center"/>
      <protection locked="0"/>
    </xf>
    <xf numFmtId="0" fontId="22" fillId="8" borderId="17" xfId="0" applyFont="1" applyFill="1" applyBorder="1" applyAlignment="1" applyProtection="1">
      <alignment horizontal="left" vertical="center"/>
      <protection locked="0"/>
    </xf>
    <xf numFmtId="0" fontId="22" fillId="8" borderId="12" xfId="0" applyFont="1" applyFill="1" applyBorder="1" applyAlignment="1" applyProtection="1">
      <alignment horizontal="left" vertical="center"/>
      <protection locked="0"/>
    </xf>
    <xf numFmtId="0" fontId="22" fillId="8" borderId="13" xfId="0" applyFont="1" applyFill="1" applyBorder="1" applyAlignment="1" applyProtection="1">
      <alignment horizontal="left" vertical="center"/>
      <protection locked="0"/>
    </xf>
    <xf numFmtId="0" fontId="22" fillId="8" borderId="14" xfId="0" applyFont="1" applyFill="1" applyBorder="1" applyAlignment="1" applyProtection="1">
      <alignment horizontal="left" vertical="center"/>
      <protection locked="0"/>
    </xf>
    <xf numFmtId="0" fontId="43" fillId="8" borderId="15" xfId="0" applyFont="1" applyFill="1" applyBorder="1" applyAlignment="1">
      <alignment horizontal="left" vertical="center"/>
    </xf>
    <xf numFmtId="0" fontId="43" fillId="8" borderId="16" xfId="0" applyFont="1" applyFill="1" applyBorder="1" applyAlignment="1">
      <alignment horizontal="left" vertical="center"/>
    </xf>
    <xf numFmtId="0" fontId="43" fillId="8" borderId="17" xfId="0" applyFont="1" applyFill="1" applyBorder="1" applyAlignment="1">
      <alignment horizontal="left" vertical="center"/>
    </xf>
    <xf numFmtId="14" fontId="47" fillId="2" borderId="18" xfId="0" applyNumberFormat="1" applyFont="1" applyFill="1" applyBorder="1" applyAlignment="1" applyProtection="1">
      <alignment horizontal="left" vertical="center"/>
      <protection locked="0"/>
    </xf>
    <xf numFmtId="0" fontId="47" fillId="2" borderId="19" xfId="0" applyFont="1" applyFill="1" applyBorder="1" applyAlignment="1" applyProtection="1">
      <alignment horizontal="left" vertical="center"/>
      <protection locked="0"/>
    </xf>
    <xf numFmtId="0" fontId="47" fillId="2" borderId="20" xfId="0" applyFont="1" applyFill="1" applyBorder="1" applyAlignment="1" applyProtection="1">
      <alignment horizontal="left" vertical="center"/>
      <protection locked="0"/>
    </xf>
    <xf numFmtId="164" fontId="6" fillId="3" borderId="2" xfId="0" applyNumberFormat="1" applyFont="1" applyFill="1" applyBorder="1" applyAlignment="1">
      <alignment horizontal="center" wrapText="1"/>
    </xf>
    <xf numFmtId="164" fontId="3" fillId="4" borderId="1" xfId="0" applyNumberFormat="1" applyFont="1" applyFill="1" applyBorder="1" applyAlignment="1">
      <alignment horizontal="center" wrapText="1"/>
    </xf>
    <xf numFmtId="164" fontId="6" fillId="4" borderId="1" xfId="0" applyNumberFormat="1" applyFont="1" applyFill="1" applyBorder="1" applyAlignment="1">
      <alignment horizontal="center" wrapText="1"/>
    </xf>
    <xf numFmtId="164" fontId="6" fillId="6" borderId="1" xfId="0" applyNumberFormat="1" applyFont="1" applyFill="1" applyBorder="1" applyAlignment="1">
      <alignment horizontal="center" wrapText="1"/>
    </xf>
    <xf numFmtId="164" fontId="6" fillId="5" borderId="1" xfId="0" applyNumberFormat="1" applyFont="1" applyFill="1" applyBorder="1" applyAlignment="1">
      <alignment horizontal="center" wrapText="1"/>
    </xf>
    <xf numFmtId="14" fontId="47" fillId="9" borderId="18" xfId="0" applyNumberFormat="1" applyFont="1" applyFill="1" applyBorder="1" applyAlignment="1" applyProtection="1">
      <alignment horizontal="left" vertical="center" wrapText="1"/>
      <protection locked="0"/>
    </xf>
    <xf numFmtId="169" fontId="47" fillId="2" borderId="15" xfId="0" applyNumberFormat="1" applyFont="1" applyFill="1" applyBorder="1" applyAlignment="1" applyProtection="1">
      <alignment horizontal="left" vertical="center"/>
      <protection locked="0"/>
    </xf>
    <xf numFmtId="169" fontId="47" fillId="2" borderId="16" xfId="0" applyNumberFormat="1" applyFont="1" applyFill="1" applyBorder="1" applyAlignment="1" applyProtection="1">
      <alignment horizontal="left" vertical="center"/>
      <protection locked="0"/>
    </xf>
    <xf numFmtId="169" fontId="47" fillId="2" borderId="17" xfId="0" applyNumberFormat="1" applyFont="1" applyFill="1" applyBorder="1" applyAlignment="1" applyProtection="1">
      <alignment horizontal="left" vertical="center"/>
      <protection locked="0"/>
    </xf>
    <xf numFmtId="0" fontId="47" fillId="2" borderId="15" xfId="0" applyFont="1" applyFill="1" applyBorder="1" applyAlignment="1" applyProtection="1">
      <alignment horizontal="left" vertical="center"/>
      <protection locked="0"/>
    </xf>
    <xf numFmtId="0" fontId="47" fillId="2" borderId="16" xfId="0" applyFont="1" applyFill="1" applyBorder="1" applyAlignment="1" applyProtection="1">
      <alignment horizontal="left" vertical="center"/>
      <protection locked="0"/>
    </xf>
    <xf numFmtId="0" fontId="47" fillId="2" borderId="17" xfId="0" applyFont="1" applyFill="1" applyBorder="1" applyAlignment="1" applyProtection="1">
      <alignment horizontal="left" vertical="center"/>
      <protection locked="0"/>
    </xf>
    <xf numFmtId="0" fontId="47" fillId="2" borderId="12" xfId="0" applyFont="1" applyFill="1" applyBorder="1" applyAlignment="1" applyProtection="1">
      <alignment horizontal="left" vertical="center" wrapText="1"/>
      <protection locked="0"/>
    </xf>
    <xf numFmtId="0" fontId="47" fillId="2" borderId="13" xfId="0" applyFont="1" applyFill="1" applyBorder="1" applyAlignment="1" applyProtection="1">
      <alignment horizontal="left" vertical="center" wrapText="1"/>
      <protection locked="0"/>
    </xf>
    <xf numFmtId="0" fontId="47" fillId="2" borderId="14" xfId="0" applyFont="1" applyFill="1" applyBorder="1" applyAlignment="1" applyProtection="1">
      <alignment horizontal="left" vertical="center" wrapText="1"/>
      <protection locked="0"/>
    </xf>
    <xf numFmtId="164" fontId="3" fillId="0" borderId="3" xfId="0" applyNumberFormat="1" applyFont="1" applyBorder="1" applyAlignment="1">
      <alignment horizontal="center" wrapText="1"/>
    </xf>
    <xf numFmtId="164" fontId="3" fillId="0" borderId="5" xfId="0" applyNumberFormat="1" applyFont="1" applyBorder="1" applyAlignment="1">
      <alignment horizontal="center" wrapText="1"/>
    </xf>
    <xf numFmtId="164" fontId="3" fillId="3" borderId="2" xfId="0" applyNumberFormat="1" applyFont="1" applyFill="1" applyBorder="1" applyAlignment="1">
      <alignment horizontal="center" wrapText="1"/>
    </xf>
    <xf numFmtId="164" fontId="3" fillId="6" borderId="1" xfId="0" applyNumberFormat="1" applyFont="1" applyFill="1" applyBorder="1" applyAlignment="1">
      <alignment horizontal="center" wrapText="1"/>
    </xf>
    <xf numFmtId="164" fontId="3" fillId="5" borderId="1" xfId="0" applyNumberFormat="1" applyFont="1" applyFill="1" applyBorder="1" applyAlignment="1">
      <alignment horizontal="center" wrapText="1"/>
    </xf>
    <xf numFmtId="0" fontId="2" fillId="0" borderId="0" xfId="0" applyFont="1" applyAlignment="1">
      <alignment horizontal="left" vertical="center"/>
    </xf>
    <xf numFmtId="0" fontId="47" fillId="9" borderId="12" xfId="0" applyFont="1" applyFill="1" applyBorder="1" applyAlignment="1" applyProtection="1">
      <alignment horizontal="center" vertical="center" wrapText="1"/>
      <protection locked="0"/>
    </xf>
    <xf numFmtId="0" fontId="47" fillId="9" borderId="14" xfId="0" applyFont="1" applyFill="1" applyBorder="1" applyAlignment="1" applyProtection="1">
      <alignment horizontal="center" vertical="center" wrapText="1"/>
      <protection locked="0"/>
    </xf>
    <xf numFmtId="0" fontId="47" fillId="9" borderId="18" xfId="0" applyFont="1" applyFill="1" applyBorder="1" applyAlignment="1" applyProtection="1">
      <alignment horizontal="center" vertical="center" wrapText="1"/>
      <protection locked="0"/>
    </xf>
    <xf numFmtId="0" fontId="47" fillId="9" borderId="20" xfId="0" applyFont="1" applyFill="1" applyBorder="1" applyAlignment="1" applyProtection="1">
      <alignment horizontal="center" vertical="center" wrapText="1"/>
      <protection locked="0"/>
    </xf>
    <xf numFmtId="164" fontId="3" fillId="3" borderId="1" xfId="0" applyNumberFormat="1" applyFont="1" applyFill="1" applyBorder="1" applyAlignment="1">
      <alignment horizontal="center" wrapText="1"/>
    </xf>
    <xf numFmtId="164" fontId="3" fillId="0" borderId="1" xfId="0" applyNumberFormat="1" applyFont="1" applyBorder="1" applyAlignment="1">
      <alignment horizontal="center" wrapText="1"/>
    </xf>
  </cellXfs>
  <cellStyles count="4">
    <cellStyle name="Hyperlink 2" xfId="2" xr:uid="{4426C96C-307F-4BB2-B4D5-2B5A79343EC0}"/>
    <cellStyle name="Normal" xfId="0" builtinId="0"/>
    <cellStyle name="Normal 2" xfId="1" xr:uid="{463F68A1-83BC-4530-B3DC-4C9A302FDB51}"/>
    <cellStyle name="Normal 3" xfId="3" xr:uid="{8AFAD01B-4A08-4BD6-B281-5F5DFE68E9C7}"/>
  </cellStyles>
  <dxfs count="0"/>
  <tableStyles count="0" defaultTableStyle="TableStyleMedium2" defaultPivotStyle="PivotStyleLight16"/>
  <colors>
    <mruColors>
      <color rgb="FFFFFF99"/>
      <color rgb="FFE8F5F8"/>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4</xdr:col>
      <xdr:colOff>9525</xdr:colOff>
      <xdr:row>2</xdr:row>
      <xdr:rowOff>150495</xdr:rowOff>
    </xdr:to>
    <xdr:grpSp>
      <xdr:nvGrpSpPr>
        <xdr:cNvPr id="2" name="Group 1">
          <a:extLst>
            <a:ext uri="{FF2B5EF4-FFF2-40B4-BE49-F238E27FC236}">
              <a16:creationId xmlns:a16="http://schemas.microsoft.com/office/drawing/2014/main" id="{FBC8B7AF-6DFA-4693-9BCB-AC6C035B7FFA}"/>
            </a:ext>
          </a:extLst>
        </xdr:cNvPr>
        <xdr:cNvGrpSpPr/>
      </xdr:nvGrpSpPr>
      <xdr:grpSpPr>
        <a:xfrm>
          <a:off x="19109531" y="559594"/>
          <a:ext cx="9525" cy="150495"/>
          <a:chOff x="11677650" y="1771650"/>
          <a:chExt cx="2632961" cy="819150"/>
        </a:xfrm>
      </xdr:grpSpPr>
      <xdr:pic>
        <xdr:nvPicPr>
          <xdr:cNvPr id="3" name="Picture 2">
            <a:extLst>
              <a:ext uri="{FF2B5EF4-FFF2-40B4-BE49-F238E27FC236}">
                <a16:creationId xmlns:a16="http://schemas.microsoft.com/office/drawing/2014/main" id="{48D3BA6B-F84E-07BE-6CD9-21B7E52430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77650" y="1809749"/>
            <a:ext cx="1657350" cy="771525"/>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a:extLst>
              <a:ext uri="{FF2B5EF4-FFF2-40B4-BE49-F238E27FC236}">
                <a16:creationId xmlns:a16="http://schemas.microsoft.com/office/drawing/2014/main" id="{E28AB2F3-E92C-C007-F7DE-878A8062F9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45411" y="1771650"/>
            <a:ext cx="965200" cy="81915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Files_2002/LI_LC-PUFA_Infant-Formulas/LI-00.512/LI-00.512/Template/Final%20Template/Boo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ook1"/>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BBF5-8038-455F-9847-0279FA94EE31}">
  <dimension ref="A1:D14"/>
  <sheetViews>
    <sheetView tabSelected="1" workbookViewId="0">
      <selection activeCell="B1" sqref="B1"/>
    </sheetView>
  </sheetViews>
  <sheetFormatPr defaultColWidth="7.7109375" defaultRowHeight="15.75" x14ac:dyDescent="0.2"/>
  <cols>
    <col min="1" max="1" width="49.28515625" style="100" customWidth="1"/>
    <col min="2" max="2" width="111.28515625" style="100" customWidth="1"/>
    <col min="3" max="16384" width="7.7109375" style="99"/>
  </cols>
  <sheetData>
    <row r="1" spans="1:4" ht="19.5" customHeight="1" x14ac:dyDescent="0.2">
      <c r="A1" s="195" t="s">
        <v>301</v>
      </c>
    </row>
    <row r="2" spans="1:4" ht="352.5" customHeight="1" x14ac:dyDescent="0.2">
      <c r="A2" s="196" t="s">
        <v>282</v>
      </c>
      <c r="B2" s="196"/>
    </row>
    <row r="3" spans="1:4" ht="21.75" customHeight="1" x14ac:dyDescent="0.2">
      <c r="A3" s="101"/>
      <c r="B3" s="101"/>
    </row>
    <row r="4" spans="1:4" ht="21.75" customHeight="1" x14ac:dyDescent="0.2">
      <c r="A4" s="101"/>
      <c r="B4" s="101"/>
    </row>
    <row r="5" spans="1:4" ht="18" x14ac:dyDescent="0.2">
      <c r="A5" s="197" t="s">
        <v>256</v>
      </c>
      <c r="B5" s="197"/>
      <c r="C5" s="97"/>
      <c r="D5" s="97"/>
    </row>
    <row r="6" spans="1:4" ht="21" customHeight="1" x14ac:dyDescent="0.2">
      <c r="A6" s="150" t="s">
        <v>257</v>
      </c>
      <c r="B6" s="151"/>
      <c r="C6" s="97"/>
      <c r="D6" s="97"/>
    </row>
    <row r="7" spans="1:4" ht="21" x14ac:dyDescent="0.2">
      <c r="A7" s="150" t="s">
        <v>136</v>
      </c>
      <c r="B7" s="151"/>
      <c r="C7" s="97"/>
      <c r="D7" s="97"/>
    </row>
    <row r="8" spans="1:4" ht="21" x14ac:dyDescent="0.2">
      <c r="A8" s="150" t="s">
        <v>137</v>
      </c>
      <c r="B8" s="152"/>
      <c r="C8" s="97"/>
      <c r="D8" s="97"/>
    </row>
    <row r="9" spans="1:4" ht="21" x14ac:dyDescent="0.2">
      <c r="A9" s="150" t="s">
        <v>138</v>
      </c>
      <c r="B9" s="151"/>
      <c r="C9" s="97"/>
      <c r="D9" s="97"/>
    </row>
    <row r="10" spans="1:4" x14ac:dyDescent="0.2">
      <c r="A10" s="98"/>
      <c r="B10" s="98"/>
      <c r="C10" s="97"/>
      <c r="D10" s="97"/>
    </row>
    <row r="11" spans="1:4" x14ac:dyDescent="0.2">
      <c r="A11" s="98"/>
      <c r="B11" s="98"/>
      <c r="C11" s="97"/>
      <c r="D11" s="97"/>
    </row>
    <row r="12" spans="1:4" ht="18" x14ac:dyDescent="0.2">
      <c r="A12" s="197" t="s">
        <v>269</v>
      </c>
      <c r="B12" s="197"/>
      <c r="C12" s="97"/>
      <c r="D12" s="97"/>
    </row>
    <row r="13" spans="1:4" ht="84" customHeight="1" x14ac:dyDescent="0.2">
      <c r="A13" s="172" t="s">
        <v>268</v>
      </c>
      <c r="B13" s="151"/>
    </row>
    <row r="14" spans="1:4" ht="126.75" customHeight="1" x14ac:dyDescent="0.2">
      <c r="A14" s="172" t="s">
        <v>289</v>
      </c>
      <c r="B14" s="151"/>
    </row>
  </sheetData>
  <mergeCells count="3">
    <mergeCell ref="A2:B2"/>
    <mergeCell ref="A5:B5"/>
    <mergeCell ref="A12:B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0E049-47E8-40A0-AF87-9031CFC17FE9}">
  <dimension ref="A1:M119"/>
  <sheetViews>
    <sheetView zoomScale="90" zoomScaleNormal="90" workbookViewId="0">
      <selection activeCell="A2" sqref="A2"/>
    </sheetView>
  </sheetViews>
  <sheetFormatPr defaultRowHeight="12.75" x14ac:dyDescent="0.2"/>
  <cols>
    <col min="1" max="1" width="20.7109375" customWidth="1"/>
    <col min="2" max="2" width="21.42578125" customWidth="1"/>
    <col min="3" max="3" width="23.28515625" customWidth="1"/>
    <col min="4" max="4" width="23.42578125" customWidth="1"/>
    <col min="5" max="9" width="12.7109375" customWidth="1"/>
    <col min="10" max="10" width="15.85546875" customWidth="1"/>
    <col min="11" max="11" width="12.7109375" customWidth="1"/>
    <col min="12" max="12" width="15.28515625" customWidth="1"/>
  </cols>
  <sheetData>
    <row r="1" spans="1:13" ht="30" customHeight="1" x14ac:dyDescent="0.2">
      <c r="A1" s="209" t="s">
        <v>258</v>
      </c>
      <c r="B1" s="209"/>
      <c r="C1" s="209"/>
      <c r="D1" s="209"/>
      <c r="E1" s="209"/>
      <c r="F1" s="209"/>
      <c r="G1" s="209"/>
      <c r="H1" s="209"/>
      <c r="I1" s="209"/>
      <c r="J1" s="209"/>
      <c r="K1" s="209"/>
      <c r="L1" s="209"/>
      <c r="M1" s="38"/>
    </row>
    <row r="2" spans="1:13" ht="15" x14ac:dyDescent="0.2">
      <c r="A2" s="15"/>
      <c r="B2" s="19"/>
      <c r="C2" s="3"/>
      <c r="D2" s="20"/>
      <c r="E2" s="18"/>
      <c r="F2" s="3"/>
      <c r="G2" s="3"/>
      <c r="H2" s="3"/>
      <c r="I2" s="3"/>
      <c r="J2" s="3"/>
      <c r="K2" s="3"/>
      <c r="L2" s="93"/>
      <c r="M2" s="38"/>
    </row>
    <row r="3" spans="1:13" s="144" customFormat="1" ht="19.899999999999999" customHeight="1" x14ac:dyDescent="0.2">
      <c r="A3" s="142" t="s">
        <v>278</v>
      </c>
      <c r="B3" s="143"/>
      <c r="C3" s="143"/>
    </row>
    <row r="4" spans="1:13" s="144" customFormat="1" ht="19.899999999999999" customHeight="1" x14ac:dyDescent="0.2">
      <c r="A4" s="142"/>
      <c r="B4" s="143"/>
      <c r="C4" s="143"/>
    </row>
    <row r="5" spans="1:13" s="144" customFormat="1" ht="19.899999999999999" customHeight="1" x14ac:dyDescent="0.2">
      <c r="A5" s="170" t="s">
        <v>264</v>
      </c>
      <c r="B5" s="143"/>
      <c r="C5" s="143"/>
      <c r="E5" s="145" t="s">
        <v>263</v>
      </c>
      <c r="F5" s="146"/>
      <c r="I5" s="145" t="s">
        <v>254</v>
      </c>
    </row>
    <row r="6" spans="1:13" s="144" customFormat="1" ht="19.899999999999999" customHeight="1" x14ac:dyDescent="0.2">
      <c r="A6" s="219" t="s">
        <v>270</v>
      </c>
      <c r="B6" s="220"/>
      <c r="C6" s="220"/>
      <c r="D6" s="221"/>
      <c r="E6" s="213"/>
      <c r="F6" s="214"/>
      <c r="G6" s="214"/>
      <c r="H6" s="214"/>
      <c r="I6" s="240">
        <v>36785</v>
      </c>
      <c r="J6" s="241"/>
      <c r="K6" s="241"/>
      <c r="L6" s="242"/>
    </row>
    <row r="7" spans="1:13" s="144" customFormat="1" ht="19.899999999999999" customHeight="1" x14ac:dyDescent="0.2">
      <c r="A7" s="216" t="s">
        <v>271</v>
      </c>
      <c r="B7" s="217"/>
      <c r="C7" s="217"/>
      <c r="D7" s="218"/>
      <c r="E7" s="200"/>
      <c r="F7" s="201"/>
      <c r="G7" s="201"/>
      <c r="H7" s="202"/>
      <c r="I7" s="237" t="s">
        <v>288</v>
      </c>
      <c r="J7" s="238"/>
      <c r="K7" s="238"/>
      <c r="L7" s="239"/>
    </row>
    <row r="8" spans="1:13" s="144" customFormat="1" ht="19.899999999999999" customHeight="1" x14ac:dyDescent="0.2">
      <c r="A8" s="222" t="s">
        <v>272</v>
      </c>
      <c r="B8" s="223"/>
      <c r="C8" s="223"/>
      <c r="D8" s="224"/>
      <c r="E8" s="200"/>
      <c r="F8" s="201"/>
      <c r="G8" s="201"/>
      <c r="H8" s="201"/>
      <c r="I8" s="237" t="s">
        <v>255</v>
      </c>
      <c r="J8" s="238"/>
      <c r="K8" s="238"/>
      <c r="L8" s="239"/>
    </row>
    <row r="9" spans="1:13" s="144" customFormat="1" ht="19.899999999999999" customHeight="1" x14ac:dyDescent="0.2">
      <c r="A9" s="216" t="s">
        <v>273</v>
      </c>
      <c r="B9" s="217"/>
      <c r="C9" s="217"/>
      <c r="D9" s="218"/>
      <c r="E9" s="200"/>
      <c r="F9" s="201"/>
      <c r="G9" s="201"/>
      <c r="H9" s="201"/>
      <c r="I9" s="237" t="s">
        <v>262</v>
      </c>
      <c r="J9" s="238"/>
      <c r="K9" s="238"/>
      <c r="L9" s="239"/>
    </row>
    <row r="10" spans="1:13" s="144" customFormat="1" ht="19.899999999999999" customHeight="1" x14ac:dyDescent="0.2">
      <c r="A10" s="222" t="s">
        <v>253</v>
      </c>
      <c r="B10" s="223"/>
      <c r="C10" s="223"/>
      <c r="D10" s="224"/>
      <c r="E10" s="200"/>
      <c r="F10" s="201"/>
      <c r="G10" s="201"/>
      <c r="H10" s="201"/>
      <c r="I10" s="237" t="s">
        <v>280</v>
      </c>
      <c r="J10" s="238"/>
      <c r="K10" s="238"/>
      <c r="L10" s="239"/>
    </row>
    <row r="11" spans="1:13" s="144" customFormat="1" ht="19.899999999999999" customHeight="1" x14ac:dyDescent="0.2">
      <c r="A11" s="181" t="s">
        <v>285</v>
      </c>
      <c r="B11" s="182"/>
      <c r="C11" s="182"/>
      <c r="D11" s="183"/>
      <c r="E11" s="184"/>
      <c r="F11" s="185"/>
      <c r="G11" s="185"/>
      <c r="H11" s="185"/>
      <c r="I11" s="234" t="s">
        <v>286</v>
      </c>
      <c r="J11" s="235"/>
      <c r="K11" s="235"/>
      <c r="L11" s="236"/>
    </row>
    <row r="12" spans="1:13" s="144" customFormat="1" ht="19.899999999999999" customHeight="1" x14ac:dyDescent="0.2">
      <c r="A12" s="203" t="s">
        <v>284</v>
      </c>
      <c r="B12" s="204"/>
      <c r="C12" s="204"/>
      <c r="D12" s="205"/>
      <c r="E12" s="233"/>
      <c r="F12" s="207"/>
      <c r="G12" s="207"/>
      <c r="H12" s="207"/>
      <c r="I12" s="225" t="s">
        <v>266</v>
      </c>
      <c r="J12" s="226"/>
      <c r="K12" s="226"/>
      <c r="L12" s="227"/>
    </row>
    <row r="13" spans="1:13" ht="15" x14ac:dyDescent="0.2">
      <c r="A13" s="15"/>
      <c r="B13" s="19"/>
      <c r="C13" s="3"/>
      <c r="D13" s="20"/>
      <c r="E13" s="18"/>
      <c r="F13" s="3"/>
      <c r="G13" s="3"/>
      <c r="H13" s="3"/>
      <c r="I13" s="3"/>
      <c r="J13" s="3"/>
      <c r="K13" s="3"/>
      <c r="L13" s="93"/>
      <c r="M13" s="38"/>
    </row>
    <row r="14" spans="1:13" ht="18.75" x14ac:dyDescent="0.2">
      <c r="A14" s="171" t="s">
        <v>283</v>
      </c>
      <c r="B14" s="19"/>
      <c r="C14" s="3"/>
      <c r="D14" s="20"/>
      <c r="E14" s="18"/>
      <c r="F14" s="3"/>
      <c r="G14" s="3"/>
      <c r="H14" s="3"/>
      <c r="I14" s="3"/>
      <c r="J14" s="3"/>
      <c r="K14" s="3"/>
      <c r="L14" s="93"/>
      <c r="M14" s="38"/>
    </row>
    <row r="15" spans="1:13" ht="18.75" x14ac:dyDescent="0.2">
      <c r="A15" s="210" t="s">
        <v>274</v>
      </c>
      <c r="B15" s="211"/>
      <c r="C15" s="211"/>
      <c r="D15" s="212"/>
      <c r="E15" s="213"/>
      <c r="F15" s="214"/>
      <c r="G15" s="214"/>
      <c r="H15" s="215"/>
      <c r="I15" s="3"/>
      <c r="J15" s="3"/>
      <c r="K15" s="3"/>
      <c r="L15" s="93"/>
      <c r="M15" s="38"/>
    </row>
    <row r="16" spans="1:13" ht="20.25" x14ac:dyDescent="0.2">
      <c r="A16" s="216" t="s">
        <v>275</v>
      </c>
      <c r="B16" s="217"/>
      <c r="C16" s="217"/>
      <c r="D16" s="218"/>
      <c r="E16" s="200"/>
      <c r="F16" s="201"/>
      <c r="G16" s="201"/>
      <c r="H16" s="202"/>
      <c r="I16" s="3"/>
      <c r="J16" s="3"/>
      <c r="K16" s="3"/>
      <c r="L16" s="93"/>
      <c r="M16" s="38"/>
    </row>
    <row r="17" spans="1:13" ht="20.25" x14ac:dyDescent="0.2">
      <c r="A17" s="222" t="s">
        <v>276</v>
      </c>
      <c r="B17" s="223"/>
      <c r="C17" s="223"/>
      <c r="D17" s="224"/>
      <c r="E17" s="200"/>
      <c r="F17" s="201"/>
      <c r="G17" s="201"/>
      <c r="H17" s="202"/>
      <c r="I17" s="3"/>
      <c r="J17" s="3"/>
      <c r="K17" s="3"/>
      <c r="L17" s="93"/>
      <c r="M17" s="38"/>
    </row>
    <row r="18" spans="1:13" ht="20.25" x14ac:dyDescent="0.2">
      <c r="A18" s="203" t="s">
        <v>277</v>
      </c>
      <c r="B18" s="204"/>
      <c r="C18" s="204"/>
      <c r="D18" s="205"/>
      <c r="E18" s="206"/>
      <c r="F18" s="207"/>
      <c r="G18" s="207"/>
      <c r="H18" s="208"/>
      <c r="I18" s="3"/>
      <c r="J18" s="3"/>
      <c r="K18" s="3"/>
      <c r="L18" s="93"/>
      <c r="M18" s="38"/>
    </row>
    <row r="19" spans="1:13" ht="17.25" customHeight="1" x14ac:dyDescent="0.2">
      <c r="A19" s="169"/>
      <c r="B19" s="15"/>
      <c r="C19" s="3"/>
      <c r="D19" s="3"/>
      <c r="E19" s="16"/>
      <c r="F19" s="3"/>
      <c r="G19" s="3"/>
      <c r="H19" s="3"/>
      <c r="I19" s="3"/>
      <c r="J19" s="3"/>
      <c r="K19" s="3"/>
      <c r="L19" s="93"/>
      <c r="M19" s="38"/>
    </row>
    <row r="20" spans="1:13" ht="16.5" customHeight="1" x14ac:dyDescent="0.2">
      <c r="A20" s="169"/>
      <c r="B20" s="15"/>
      <c r="C20" s="3"/>
      <c r="D20" s="3"/>
      <c r="E20" s="16"/>
      <c r="F20" s="3"/>
      <c r="G20" s="3"/>
      <c r="H20" s="3"/>
      <c r="I20" s="3"/>
      <c r="J20" s="189"/>
      <c r="K20" s="189"/>
      <c r="L20" s="189"/>
      <c r="M20" s="38"/>
    </row>
    <row r="21" spans="1:13" ht="152.25" customHeight="1" x14ac:dyDescent="0.2">
      <c r="A21" s="8" t="s">
        <v>0</v>
      </c>
      <c r="B21" s="70" t="s">
        <v>1</v>
      </c>
      <c r="C21" s="9" t="s">
        <v>2</v>
      </c>
      <c r="D21" s="8" t="s">
        <v>3</v>
      </c>
      <c r="E21" s="10" t="s">
        <v>4</v>
      </c>
      <c r="F21" s="8" t="s">
        <v>5</v>
      </c>
      <c r="G21" s="8" t="s">
        <v>6</v>
      </c>
      <c r="H21" s="8" t="s">
        <v>7</v>
      </c>
      <c r="I21" s="8" t="s">
        <v>8</v>
      </c>
      <c r="J21" s="8" t="s">
        <v>9</v>
      </c>
      <c r="K21" s="11" t="s">
        <v>10</v>
      </c>
      <c r="L21" s="8" t="s">
        <v>11</v>
      </c>
      <c r="M21" s="38"/>
    </row>
    <row r="22" spans="1:13" ht="15" x14ac:dyDescent="0.2">
      <c r="A22" s="4" t="s">
        <v>12</v>
      </c>
      <c r="B22" s="148"/>
      <c r="C22" s="33">
        <v>1.401968493</v>
      </c>
      <c r="D22" s="12" t="e">
        <f>(B22*$E$17*1*C22)/$E$18</f>
        <v>#DIV/0!</v>
      </c>
      <c r="E22" s="12">
        <v>0.98680000000000001</v>
      </c>
      <c r="F22" s="12" t="e">
        <f>D22*E22</f>
        <v>#DIV/0!</v>
      </c>
      <c r="G22" s="12" t="e">
        <f>(F22/$E$16)*100</f>
        <v>#DIV/0!</v>
      </c>
      <c r="H22" s="33">
        <v>0.86270000000000002</v>
      </c>
      <c r="I22" s="33" t="e">
        <f>D22*H22</f>
        <v>#DIV/0!</v>
      </c>
      <c r="J22" s="33" t="e">
        <f>I22/$E$16*100</f>
        <v>#DIV/0!</v>
      </c>
      <c r="K22" s="12" t="e">
        <f>J22/$I$116*100</f>
        <v>#DIV/0!</v>
      </c>
      <c r="L22" s="34" t="e">
        <f>J22/$G$115*100</f>
        <v>#DIV/0!</v>
      </c>
      <c r="M22" s="38"/>
    </row>
    <row r="23" spans="1:13" ht="15" x14ac:dyDescent="0.2">
      <c r="A23" s="21" t="s">
        <v>13</v>
      </c>
      <c r="B23" s="148"/>
      <c r="C23" s="33">
        <v>1.1914327600000001</v>
      </c>
      <c r="D23" s="12" t="e">
        <f>(B23*$E$17*1*C23)/$E$18</f>
        <v>#DIV/0!</v>
      </c>
      <c r="E23" s="12">
        <v>0.98970000000000002</v>
      </c>
      <c r="F23" s="12" t="e">
        <f t="shared" ref="F23:F55" si="0">D23*E23</f>
        <v>#DIV/0!</v>
      </c>
      <c r="G23" s="12" t="e">
        <f t="shared" ref="G23:G55" si="1">(F23/$E$16)*100</f>
        <v>#DIV/0!</v>
      </c>
      <c r="H23" s="12">
        <v>0.89229999999999998</v>
      </c>
      <c r="I23" s="33" t="e">
        <f t="shared" ref="I23:I46" si="2">D23*H23</f>
        <v>#DIV/0!</v>
      </c>
      <c r="J23" s="33" t="e">
        <f t="shared" ref="J23:J46" si="3">I23/$E$16*100</f>
        <v>#DIV/0!</v>
      </c>
      <c r="K23" s="12" t="e">
        <f t="shared" ref="K23:K86" si="4">J23/$I$116*100</f>
        <v>#DIV/0!</v>
      </c>
      <c r="L23" s="34" t="e">
        <f t="shared" ref="L23:L46" si="5">J23/$G$115*100</f>
        <v>#DIV/0!</v>
      </c>
      <c r="M23" s="38"/>
    </row>
    <row r="24" spans="1:13" ht="15" x14ac:dyDescent="0.2">
      <c r="A24" s="21" t="s">
        <v>14</v>
      </c>
      <c r="B24" s="148"/>
      <c r="C24" s="33">
        <v>1.0860758340000001</v>
      </c>
      <c r="D24" s="12" t="e">
        <f t="shared" ref="D24:D55" si="6">(B24*$E$17*1*C24)/$E$18</f>
        <v>#DIV/0!</v>
      </c>
      <c r="E24" s="12" t="s">
        <v>15</v>
      </c>
      <c r="F24" s="12" t="e">
        <f t="shared" si="0"/>
        <v>#DIV/0!</v>
      </c>
      <c r="G24" s="12" t="e">
        <f t="shared" si="1"/>
        <v>#DIV/0!</v>
      </c>
      <c r="H24" s="12">
        <v>0.91139999999999999</v>
      </c>
      <c r="I24" s="33" t="e">
        <f t="shared" si="2"/>
        <v>#DIV/0!</v>
      </c>
      <c r="J24" s="33" t="e">
        <f t="shared" si="3"/>
        <v>#DIV/0!</v>
      </c>
      <c r="K24" s="12" t="e">
        <f t="shared" si="4"/>
        <v>#DIV/0!</v>
      </c>
      <c r="L24" s="34" t="e">
        <f t="shared" si="5"/>
        <v>#DIV/0!</v>
      </c>
      <c r="M24" s="38"/>
    </row>
    <row r="25" spans="1:13" ht="15" x14ac:dyDescent="0.2">
      <c r="A25" s="6" t="s">
        <v>16</v>
      </c>
      <c r="B25" s="148"/>
      <c r="C25" s="33">
        <v>1.022932926</v>
      </c>
      <c r="D25" s="12" t="e">
        <f t="shared" si="6"/>
        <v>#DIV/0!</v>
      </c>
      <c r="E25" s="12" t="s">
        <v>17</v>
      </c>
      <c r="F25" s="12" t="e">
        <f t="shared" si="0"/>
        <v>#DIV/0!</v>
      </c>
      <c r="G25" s="12" t="e">
        <f t="shared" si="1"/>
        <v>#DIV/0!</v>
      </c>
      <c r="H25" s="12">
        <v>0.92469999999999997</v>
      </c>
      <c r="I25" s="33" t="e">
        <f t="shared" si="2"/>
        <v>#DIV/0!</v>
      </c>
      <c r="J25" s="33" t="e">
        <f t="shared" si="3"/>
        <v>#DIV/0!</v>
      </c>
      <c r="K25" s="12" t="e">
        <f t="shared" si="4"/>
        <v>#DIV/0!</v>
      </c>
      <c r="L25" s="34" t="e">
        <f t="shared" si="5"/>
        <v>#DIV/0!</v>
      </c>
      <c r="M25" s="38"/>
    </row>
    <row r="26" spans="1:13" ht="15" x14ac:dyDescent="0.2">
      <c r="A26" s="6" t="s">
        <v>18</v>
      </c>
      <c r="B26" s="148"/>
      <c r="C26" s="33">
        <v>0.99995567600000002</v>
      </c>
      <c r="D26" s="12" t="e">
        <f t="shared" si="6"/>
        <v>#DIV/0!</v>
      </c>
      <c r="E26" s="12" t="s">
        <v>19</v>
      </c>
      <c r="F26" s="12" t="e">
        <f t="shared" si="0"/>
        <v>#DIV/0!</v>
      </c>
      <c r="G26" s="12" t="e">
        <f t="shared" si="1"/>
        <v>#DIV/0!</v>
      </c>
      <c r="H26" s="12">
        <v>0.93</v>
      </c>
      <c r="I26" s="33" t="e">
        <f t="shared" si="2"/>
        <v>#DIV/0!</v>
      </c>
      <c r="J26" s="33" t="e">
        <f t="shared" si="3"/>
        <v>#DIV/0!</v>
      </c>
      <c r="K26" s="12" t="e">
        <f t="shared" si="4"/>
        <v>#DIV/0!</v>
      </c>
      <c r="L26" s="34" t="e">
        <f t="shared" si="5"/>
        <v>#DIV/0!</v>
      </c>
      <c r="M26" s="38"/>
    </row>
    <row r="27" spans="1:13" ht="15" x14ac:dyDescent="0.2">
      <c r="A27" s="6" t="s">
        <v>20</v>
      </c>
      <c r="B27" s="148"/>
      <c r="C27" s="33">
        <v>0.98080796699999995</v>
      </c>
      <c r="D27" s="12" t="e">
        <f t="shared" si="6"/>
        <v>#DIV/0!</v>
      </c>
      <c r="E27" s="12" t="s">
        <v>19</v>
      </c>
      <c r="F27" s="12" t="e">
        <f t="shared" si="0"/>
        <v>#DIV/0!</v>
      </c>
      <c r="G27" s="12" t="e">
        <f t="shared" si="1"/>
        <v>#DIV/0!</v>
      </c>
      <c r="H27" s="12">
        <v>0.93459999999999999</v>
      </c>
      <c r="I27" s="33" t="e">
        <f t="shared" si="2"/>
        <v>#DIV/0!</v>
      </c>
      <c r="J27" s="33" t="e">
        <f t="shared" si="3"/>
        <v>#DIV/0!</v>
      </c>
      <c r="K27" s="12" t="e">
        <f t="shared" si="4"/>
        <v>#DIV/0!</v>
      </c>
      <c r="L27" s="34" t="e">
        <f t="shared" si="5"/>
        <v>#DIV/0!</v>
      </c>
      <c r="M27" s="38"/>
    </row>
    <row r="28" spans="1:13" ht="15" x14ac:dyDescent="0.2">
      <c r="A28" s="4" t="s">
        <v>21</v>
      </c>
      <c r="B28" s="148"/>
      <c r="C28" s="33">
        <v>0.98080796699999995</v>
      </c>
      <c r="D28" s="12" t="e">
        <f t="shared" si="6"/>
        <v>#DIV/0!</v>
      </c>
      <c r="E28" s="12" t="s">
        <v>22</v>
      </c>
      <c r="F28" s="12" t="e">
        <f t="shared" si="0"/>
        <v>#DIV/0!</v>
      </c>
      <c r="G28" s="12" t="e">
        <f t="shared" si="1"/>
        <v>#DIV/0!</v>
      </c>
      <c r="H28" s="12">
        <v>0.93459999999999999</v>
      </c>
      <c r="I28" s="33" t="e">
        <f t="shared" si="2"/>
        <v>#DIV/0!</v>
      </c>
      <c r="J28" s="33" t="e">
        <f t="shared" si="3"/>
        <v>#DIV/0!</v>
      </c>
      <c r="K28" s="12" t="e">
        <f t="shared" si="4"/>
        <v>#DIV/0!</v>
      </c>
      <c r="L28" s="34" t="e">
        <f t="shared" si="5"/>
        <v>#DIV/0!</v>
      </c>
      <c r="M28" s="38"/>
    </row>
    <row r="29" spans="1:13" ht="15" x14ac:dyDescent="0.2">
      <c r="A29" s="5" t="s">
        <v>23</v>
      </c>
      <c r="B29" s="148"/>
      <c r="C29" s="33">
        <v>0.96459920899999996</v>
      </c>
      <c r="D29" s="12" t="e">
        <f t="shared" si="6"/>
        <v>#DIV/0!</v>
      </c>
      <c r="E29" s="12" t="s">
        <v>24</v>
      </c>
      <c r="F29" s="12" t="e">
        <f t="shared" si="0"/>
        <v>#DIV/0!</v>
      </c>
      <c r="G29" s="12" t="e">
        <f t="shared" si="1"/>
        <v>#DIV/0!</v>
      </c>
      <c r="H29" s="12">
        <v>0.93859999999999999</v>
      </c>
      <c r="I29" s="33" t="e">
        <f t="shared" si="2"/>
        <v>#DIV/0!</v>
      </c>
      <c r="J29" s="33" t="e">
        <f t="shared" si="3"/>
        <v>#DIV/0!</v>
      </c>
      <c r="K29" s="12" t="e">
        <f t="shared" si="4"/>
        <v>#DIV/0!</v>
      </c>
      <c r="L29" s="34" t="e">
        <f t="shared" si="5"/>
        <v>#DIV/0!</v>
      </c>
      <c r="M29" s="38"/>
    </row>
    <row r="30" spans="1:13" ht="15" x14ac:dyDescent="0.2">
      <c r="A30" s="4" t="s">
        <v>25</v>
      </c>
      <c r="B30" s="148"/>
      <c r="C30" s="33">
        <v>0.96459920899999996</v>
      </c>
      <c r="D30" s="12" t="e">
        <f t="shared" si="6"/>
        <v>#DIV/0!</v>
      </c>
      <c r="E30" s="12" t="s">
        <v>24</v>
      </c>
      <c r="F30" s="12" t="e">
        <f t="shared" si="0"/>
        <v>#DIV/0!</v>
      </c>
      <c r="G30" s="12" t="e">
        <f t="shared" si="1"/>
        <v>#DIV/0!</v>
      </c>
      <c r="H30" s="12">
        <v>0.93859999999999999</v>
      </c>
      <c r="I30" s="33" t="e">
        <f t="shared" si="2"/>
        <v>#DIV/0!</v>
      </c>
      <c r="J30" s="33" t="e">
        <f t="shared" si="3"/>
        <v>#DIV/0!</v>
      </c>
      <c r="K30" s="12" t="e">
        <f t="shared" si="4"/>
        <v>#DIV/0!</v>
      </c>
      <c r="L30" s="34" t="e">
        <f t="shared" si="5"/>
        <v>#DIV/0!</v>
      </c>
      <c r="M30" s="38"/>
    </row>
    <row r="31" spans="1:13" ht="15" x14ac:dyDescent="0.2">
      <c r="A31" s="4" t="s">
        <v>26</v>
      </c>
      <c r="B31" s="148"/>
      <c r="C31" s="33">
        <v>0.96459920899999996</v>
      </c>
      <c r="D31" s="12" t="e">
        <f t="shared" si="6"/>
        <v>#DIV/0!</v>
      </c>
      <c r="E31" s="12" t="s">
        <v>24</v>
      </c>
      <c r="F31" s="12" t="e">
        <f t="shared" si="0"/>
        <v>#DIV/0!</v>
      </c>
      <c r="G31" s="12" t="e">
        <f t="shared" si="1"/>
        <v>#DIV/0!</v>
      </c>
      <c r="H31" s="12">
        <v>0.93859999999999999</v>
      </c>
      <c r="I31" s="33" t="e">
        <f t="shared" si="2"/>
        <v>#DIV/0!</v>
      </c>
      <c r="J31" s="33" t="e">
        <f t="shared" si="3"/>
        <v>#DIV/0!</v>
      </c>
      <c r="K31" s="12" t="e">
        <f t="shared" si="4"/>
        <v>#DIV/0!</v>
      </c>
      <c r="L31" s="34" t="e">
        <f t="shared" si="5"/>
        <v>#DIV/0!</v>
      </c>
      <c r="M31" s="38"/>
    </row>
    <row r="32" spans="1:13" ht="15" x14ac:dyDescent="0.2">
      <c r="A32" s="6" t="s">
        <v>27</v>
      </c>
      <c r="B32" s="148"/>
      <c r="C32" s="33">
        <v>0.95070598799999995</v>
      </c>
      <c r="D32" s="12" t="e">
        <f t="shared" si="6"/>
        <v>#DIV/0!</v>
      </c>
      <c r="E32" s="12" t="s">
        <v>28</v>
      </c>
      <c r="F32" s="12" t="e">
        <f t="shared" si="0"/>
        <v>#DIV/0!</v>
      </c>
      <c r="G32" s="12" t="e">
        <f t="shared" si="1"/>
        <v>#DIV/0!</v>
      </c>
      <c r="H32" s="12">
        <v>0.94210000000000005</v>
      </c>
      <c r="I32" s="33" t="e">
        <f t="shared" si="2"/>
        <v>#DIV/0!</v>
      </c>
      <c r="J32" s="33" t="e">
        <f t="shared" si="3"/>
        <v>#DIV/0!</v>
      </c>
      <c r="K32" s="12" t="e">
        <f t="shared" si="4"/>
        <v>#DIV/0!</v>
      </c>
      <c r="L32" s="34" t="e">
        <f t="shared" si="5"/>
        <v>#DIV/0!</v>
      </c>
      <c r="M32" s="38"/>
    </row>
    <row r="33" spans="1:13" ht="15" x14ac:dyDescent="0.2">
      <c r="A33" s="4" t="s">
        <v>29</v>
      </c>
      <c r="B33" s="148"/>
      <c r="C33" s="33">
        <v>0.95070598799999995</v>
      </c>
      <c r="D33" s="12" t="e">
        <f t="shared" si="6"/>
        <v>#DIV/0!</v>
      </c>
      <c r="E33" s="12" t="s">
        <v>28</v>
      </c>
      <c r="F33" s="12" t="e">
        <f t="shared" si="0"/>
        <v>#DIV/0!</v>
      </c>
      <c r="G33" s="12" t="e">
        <f t="shared" si="1"/>
        <v>#DIV/0!</v>
      </c>
      <c r="H33" s="12">
        <v>0.94210000000000005</v>
      </c>
      <c r="I33" s="33" t="e">
        <f t="shared" si="2"/>
        <v>#DIV/0!</v>
      </c>
      <c r="J33" s="33" t="e">
        <f t="shared" si="3"/>
        <v>#DIV/0!</v>
      </c>
      <c r="K33" s="12" t="e">
        <f t="shared" si="4"/>
        <v>#DIV/0!</v>
      </c>
      <c r="L33" s="34" t="e">
        <f t="shared" si="5"/>
        <v>#DIV/0!</v>
      </c>
      <c r="M33" s="38"/>
    </row>
    <row r="34" spans="1:13" ht="15" x14ac:dyDescent="0.2">
      <c r="A34" s="6" t="s">
        <v>30</v>
      </c>
      <c r="B34" s="148"/>
      <c r="C34" s="33">
        <v>0.93868300900000001</v>
      </c>
      <c r="D34" s="12" t="e">
        <f t="shared" si="6"/>
        <v>#DIV/0!</v>
      </c>
      <c r="E34" s="12" t="s">
        <v>31</v>
      </c>
      <c r="F34" s="12" t="e">
        <f t="shared" si="0"/>
        <v>#DIV/0!</v>
      </c>
      <c r="G34" s="12" t="e">
        <f t="shared" si="1"/>
        <v>#DIV/0!</v>
      </c>
      <c r="H34" s="12">
        <v>0.94530000000000003</v>
      </c>
      <c r="I34" s="33" t="e">
        <f t="shared" si="2"/>
        <v>#DIV/0!</v>
      </c>
      <c r="J34" s="33" t="e">
        <f t="shared" si="3"/>
        <v>#DIV/0!</v>
      </c>
      <c r="K34" s="12" t="e">
        <f t="shared" si="4"/>
        <v>#DIV/0!</v>
      </c>
      <c r="L34" s="34" t="e">
        <f t="shared" si="5"/>
        <v>#DIV/0!</v>
      </c>
      <c r="M34" s="38"/>
    </row>
    <row r="35" spans="1:13" ht="15" x14ac:dyDescent="0.2">
      <c r="A35" s="4" t="s">
        <v>32</v>
      </c>
      <c r="B35" s="148"/>
      <c r="C35" s="33">
        <v>0.93868300900000001</v>
      </c>
      <c r="D35" s="12" t="e">
        <f t="shared" si="6"/>
        <v>#DIV/0!</v>
      </c>
      <c r="E35" s="12" t="s">
        <v>31</v>
      </c>
      <c r="F35" s="12" t="e">
        <f t="shared" si="0"/>
        <v>#DIV/0!</v>
      </c>
      <c r="G35" s="12" t="e">
        <f t="shared" si="1"/>
        <v>#DIV/0!</v>
      </c>
      <c r="H35" s="12">
        <v>0.94530000000000003</v>
      </c>
      <c r="I35" s="33" t="e">
        <f t="shared" si="2"/>
        <v>#DIV/0!</v>
      </c>
      <c r="J35" s="33" t="e">
        <f t="shared" si="3"/>
        <v>#DIV/0!</v>
      </c>
      <c r="K35" s="12" t="e">
        <f t="shared" si="4"/>
        <v>#DIV/0!</v>
      </c>
      <c r="L35" s="34" t="e">
        <f t="shared" si="5"/>
        <v>#DIV/0!</v>
      </c>
      <c r="M35" s="38"/>
    </row>
    <row r="36" spans="1:13" ht="15" x14ac:dyDescent="0.2">
      <c r="A36" s="4" t="s">
        <v>33</v>
      </c>
      <c r="B36" s="148"/>
      <c r="C36" s="33">
        <v>0.93868300900000001</v>
      </c>
      <c r="D36" s="12" t="e">
        <f t="shared" si="6"/>
        <v>#DIV/0!</v>
      </c>
      <c r="E36" s="12" t="s">
        <v>34</v>
      </c>
      <c r="F36" s="12" t="e">
        <f t="shared" si="0"/>
        <v>#DIV/0!</v>
      </c>
      <c r="G36" s="12" t="e">
        <f t="shared" si="1"/>
        <v>#DIV/0!</v>
      </c>
      <c r="H36" s="12">
        <v>0.94530000000000003</v>
      </c>
      <c r="I36" s="33" t="e">
        <f t="shared" si="2"/>
        <v>#DIV/0!</v>
      </c>
      <c r="J36" s="33" t="e">
        <f t="shared" si="3"/>
        <v>#DIV/0!</v>
      </c>
      <c r="K36" s="12" t="e">
        <f t="shared" si="4"/>
        <v>#DIV/0!</v>
      </c>
      <c r="L36" s="34" t="e">
        <f t="shared" si="5"/>
        <v>#DIV/0!</v>
      </c>
      <c r="M36" s="38"/>
    </row>
    <row r="37" spans="1:13" ht="15" x14ac:dyDescent="0.2">
      <c r="A37" s="6" t="s">
        <v>35</v>
      </c>
      <c r="B37" s="148"/>
      <c r="C37" s="33">
        <v>0.92817403300000001</v>
      </c>
      <c r="D37" s="12" t="e">
        <f t="shared" si="6"/>
        <v>#DIV/0!</v>
      </c>
      <c r="E37" s="12" t="s">
        <v>36</v>
      </c>
      <c r="F37" s="12" t="e">
        <f t="shared" si="0"/>
        <v>#DIV/0!</v>
      </c>
      <c r="G37" s="12" t="e">
        <f t="shared" si="1"/>
        <v>#DIV/0!</v>
      </c>
      <c r="H37" s="12">
        <v>0.94810000000000005</v>
      </c>
      <c r="I37" s="33" t="e">
        <f t="shared" si="2"/>
        <v>#DIV/0!</v>
      </c>
      <c r="J37" s="33" t="e">
        <f t="shared" si="3"/>
        <v>#DIV/0!</v>
      </c>
      <c r="K37" s="12" t="e">
        <f t="shared" si="4"/>
        <v>#DIV/0!</v>
      </c>
      <c r="L37" s="34" t="e">
        <f t="shared" si="5"/>
        <v>#DIV/0!</v>
      </c>
      <c r="M37" s="38"/>
    </row>
    <row r="38" spans="1:13" ht="15" x14ac:dyDescent="0.2">
      <c r="A38" s="4" t="s">
        <v>37</v>
      </c>
      <c r="B38" s="148"/>
      <c r="C38" s="33">
        <v>0.92817403300000001</v>
      </c>
      <c r="D38" s="12" t="e">
        <f t="shared" si="6"/>
        <v>#DIV/0!</v>
      </c>
      <c r="E38" s="12" t="s">
        <v>36</v>
      </c>
      <c r="F38" s="12" t="e">
        <f t="shared" si="0"/>
        <v>#DIV/0!</v>
      </c>
      <c r="G38" s="12" t="e">
        <f t="shared" si="1"/>
        <v>#DIV/0!</v>
      </c>
      <c r="H38" s="12">
        <v>0.94810000000000005</v>
      </c>
      <c r="I38" s="33" t="e">
        <f t="shared" si="2"/>
        <v>#DIV/0!</v>
      </c>
      <c r="J38" s="33" t="e">
        <f t="shared" si="3"/>
        <v>#DIV/0!</v>
      </c>
      <c r="K38" s="12" t="e">
        <f t="shared" si="4"/>
        <v>#DIV/0!</v>
      </c>
      <c r="L38" s="34" t="e">
        <f t="shared" si="5"/>
        <v>#DIV/0!</v>
      </c>
      <c r="M38" s="38"/>
    </row>
    <row r="39" spans="1:13" ht="15" x14ac:dyDescent="0.2">
      <c r="A39" s="6" t="s">
        <v>38</v>
      </c>
      <c r="B39" s="148"/>
      <c r="C39" s="33">
        <v>0.91891188599999996</v>
      </c>
      <c r="D39" s="12" t="e">
        <f t="shared" si="6"/>
        <v>#DIV/0!</v>
      </c>
      <c r="E39" s="12" t="s">
        <v>39</v>
      </c>
      <c r="F39" s="12" t="e">
        <f t="shared" si="0"/>
        <v>#DIV/0!</v>
      </c>
      <c r="G39" s="12" t="e">
        <f t="shared" si="1"/>
        <v>#DIV/0!</v>
      </c>
      <c r="H39" s="12">
        <v>0.95069999999999999</v>
      </c>
      <c r="I39" s="33" t="e">
        <f t="shared" si="2"/>
        <v>#DIV/0!</v>
      </c>
      <c r="J39" s="33" t="e">
        <f t="shared" si="3"/>
        <v>#DIV/0!</v>
      </c>
      <c r="K39" s="12" t="e">
        <f t="shared" si="4"/>
        <v>#DIV/0!</v>
      </c>
      <c r="L39" s="34" t="e">
        <f t="shared" si="5"/>
        <v>#DIV/0!</v>
      </c>
      <c r="M39" s="38"/>
    </row>
    <row r="40" spans="1:13" ht="15" x14ac:dyDescent="0.2">
      <c r="A40" s="4" t="s">
        <v>40</v>
      </c>
      <c r="B40" s="148"/>
      <c r="C40" s="33">
        <v>0.91891188599999996</v>
      </c>
      <c r="D40" s="12" t="e">
        <f t="shared" si="6"/>
        <v>#DIV/0!</v>
      </c>
      <c r="E40" s="12" t="s">
        <v>39</v>
      </c>
      <c r="F40" s="12" t="e">
        <f t="shared" si="0"/>
        <v>#DIV/0!</v>
      </c>
      <c r="G40" s="12" t="e">
        <f t="shared" si="1"/>
        <v>#DIV/0!</v>
      </c>
      <c r="H40" s="12">
        <v>0.95069999999999999</v>
      </c>
      <c r="I40" s="33" t="e">
        <f t="shared" si="2"/>
        <v>#DIV/0!</v>
      </c>
      <c r="J40" s="33" t="e">
        <f t="shared" si="3"/>
        <v>#DIV/0!</v>
      </c>
      <c r="K40" s="12" t="e">
        <f t="shared" si="4"/>
        <v>#DIV/0!</v>
      </c>
      <c r="L40" s="34" t="e">
        <f t="shared" si="5"/>
        <v>#DIV/0!</v>
      </c>
      <c r="M40" s="38"/>
    </row>
    <row r="41" spans="1:13" ht="15" x14ac:dyDescent="0.2">
      <c r="A41" s="4" t="s">
        <v>41</v>
      </c>
      <c r="B41" s="148"/>
      <c r="C41" s="33">
        <v>0.91891188599999996</v>
      </c>
      <c r="D41" s="12" t="e">
        <f t="shared" si="6"/>
        <v>#DIV/0!</v>
      </c>
      <c r="E41" s="12" t="s">
        <v>39</v>
      </c>
      <c r="F41" s="12" t="e">
        <f t="shared" si="0"/>
        <v>#DIV/0!</v>
      </c>
      <c r="G41" s="12" t="e">
        <f t="shared" si="1"/>
        <v>#DIV/0!</v>
      </c>
      <c r="H41" s="12">
        <v>0.95069999999999999</v>
      </c>
      <c r="I41" s="33" t="e">
        <f t="shared" si="2"/>
        <v>#DIV/0!</v>
      </c>
      <c r="J41" s="33" t="e">
        <f t="shared" si="3"/>
        <v>#DIV/0!</v>
      </c>
      <c r="K41" s="12" t="e">
        <f t="shared" si="4"/>
        <v>#DIV/0!</v>
      </c>
      <c r="L41" s="34" t="e">
        <f t="shared" si="5"/>
        <v>#DIV/0!</v>
      </c>
      <c r="M41" s="38"/>
    </row>
    <row r="42" spans="1:13" ht="15" x14ac:dyDescent="0.2">
      <c r="A42" s="6" t="s">
        <v>42</v>
      </c>
      <c r="B42" s="148"/>
      <c r="C42" s="33">
        <v>0.91062938900000001</v>
      </c>
      <c r="D42" s="12" t="e">
        <f t="shared" si="6"/>
        <v>#DIV/0!</v>
      </c>
      <c r="E42" s="12" t="s">
        <v>43</v>
      </c>
      <c r="F42" s="12" t="e">
        <f t="shared" si="0"/>
        <v>#DIV/0!</v>
      </c>
      <c r="G42" s="12" t="e">
        <f t="shared" si="1"/>
        <v>#DIV/0!</v>
      </c>
      <c r="H42" s="12">
        <v>0.95299999999999996</v>
      </c>
      <c r="I42" s="33" t="e">
        <f t="shared" si="2"/>
        <v>#DIV/0!</v>
      </c>
      <c r="J42" s="33" t="e">
        <f t="shared" si="3"/>
        <v>#DIV/0!</v>
      </c>
      <c r="K42" s="12" t="e">
        <f t="shared" si="4"/>
        <v>#DIV/0!</v>
      </c>
      <c r="L42" s="34" t="e">
        <f t="shared" si="5"/>
        <v>#DIV/0!</v>
      </c>
      <c r="M42" s="38"/>
    </row>
    <row r="43" spans="1:13" ht="15" x14ac:dyDescent="0.2">
      <c r="A43" s="6" t="s">
        <v>44</v>
      </c>
      <c r="B43" s="148"/>
      <c r="C43" s="33">
        <v>0.89655805</v>
      </c>
      <c r="D43" s="12" t="e">
        <f t="shared" si="6"/>
        <v>#DIV/0!</v>
      </c>
      <c r="E43" s="12" t="s">
        <v>45</v>
      </c>
      <c r="F43" s="12" t="e">
        <f t="shared" si="0"/>
        <v>#DIV/0!</v>
      </c>
      <c r="G43" s="12" t="e">
        <f t="shared" si="1"/>
        <v>#DIV/0!</v>
      </c>
      <c r="H43" s="12">
        <v>0.95699999999999996</v>
      </c>
      <c r="I43" s="33" t="e">
        <f t="shared" si="2"/>
        <v>#DIV/0!</v>
      </c>
      <c r="J43" s="33" t="e">
        <f t="shared" si="3"/>
        <v>#DIV/0!</v>
      </c>
      <c r="K43" s="12" t="e">
        <f t="shared" si="4"/>
        <v>#DIV/0!</v>
      </c>
      <c r="L43" s="34" t="e">
        <f t="shared" si="5"/>
        <v>#DIV/0!</v>
      </c>
      <c r="M43" s="38"/>
    </row>
    <row r="44" spans="1:13" ht="15" x14ac:dyDescent="0.2">
      <c r="A44" s="6" t="s">
        <v>46</v>
      </c>
      <c r="B44" s="148"/>
      <c r="C44" s="33">
        <v>0.89059108899999995</v>
      </c>
      <c r="D44" s="12" t="e">
        <f t="shared" si="6"/>
        <v>#DIV/0!</v>
      </c>
      <c r="E44" s="12" t="s">
        <v>47</v>
      </c>
      <c r="F44" s="12" t="e">
        <f t="shared" si="0"/>
        <v>#DIV/0!</v>
      </c>
      <c r="G44" s="12" t="e">
        <f t="shared" si="1"/>
        <v>#DIV/0!</v>
      </c>
      <c r="H44" s="12">
        <v>0.95879999999999999</v>
      </c>
      <c r="I44" s="33" t="e">
        <f t="shared" si="2"/>
        <v>#DIV/0!</v>
      </c>
      <c r="J44" s="33" t="e">
        <f t="shared" si="3"/>
        <v>#DIV/0!</v>
      </c>
      <c r="K44" s="12" t="e">
        <f t="shared" si="4"/>
        <v>#DIV/0!</v>
      </c>
      <c r="L44" s="34" t="e">
        <f t="shared" si="5"/>
        <v>#DIV/0!</v>
      </c>
      <c r="M44" s="38"/>
    </row>
    <row r="45" spans="1:13" ht="15" x14ac:dyDescent="0.2">
      <c r="A45" s="6" t="s">
        <v>48</v>
      </c>
      <c r="B45" s="148"/>
      <c r="C45" s="33">
        <v>0.88515848399999997</v>
      </c>
      <c r="D45" s="12" t="e">
        <f t="shared" si="6"/>
        <v>#DIV/0!</v>
      </c>
      <c r="E45" s="12" t="s">
        <v>49</v>
      </c>
      <c r="F45" s="12" t="e">
        <f t="shared" si="0"/>
        <v>#DIV/0!</v>
      </c>
      <c r="G45" s="12" t="e">
        <f t="shared" si="1"/>
        <v>#DIV/0!</v>
      </c>
      <c r="H45" s="12">
        <v>0.96040000000000003</v>
      </c>
      <c r="I45" s="33" t="e">
        <f t="shared" si="2"/>
        <v>#DIV/0!</v>
      </c>
      <c r="J45" s="33" t="e">
        <f t="shared" si="3"/>
        <v>#DIV/0!</v>
      </c>
      <c r="K45" s="12" t="e">
        <f t="shared" si="4"/>
        <v>#DIV/0!</v>
      </c>
      <c r="L45" s="34" t="e">
        <f t="shared" si="5"/>
        <v>#DIV/0!</v>
      </c>
      <c r="M45" s="38"/>
    </row>
    <row r="46" spans="1:13" ht="15" x14ac:dyDescent="0.2">
      <c r="A46" s="6" t="s">
        <v>50</v>
      </c>
      <c r="B46" s="148"/>
      <c r="C46" s="33">
        <v>0.87545104100000004</v>
      </c>
      <c r="D46" s="12" t="e">
        <f t="shared" si="6"/>
        <v>#DIV/0!</v>
      </c>
      <c r="E46" s="12" t="s">
        <v>51</v>
      </c>
      <c r="F46" s="12" t="e">
        <f t="shared" si="0"/>
        <v>#DIV/0!</v>
      </c>
      <c r="G46" s="12" t="e">
        <f t="shared" si="1"/>
        <v>#DIV/0!</v>
      </c>
      <c r="H46" s="12">
        <v>0.99629999999999996</v>
      </c>
      <c r="I46" s="33" t="e">
        <f t="shared" si="2"/>
        <v>#DIV/0!</v>
      </c>
      <c r="J46" s="33" t="e">
        <f t="shared" si="3"/>
        <v>#DIV/0!</v>
      </c>
      <c r="K46" s="12" t="e">
        <f t="shared" si="4"/>
        <v>#DIV/0!</v>
      </c>
      <c r="L46" s="34" t="e">
        <f t="shared" si="5"/>
        <v>#DIV/0!</v>
      </c>
      <c r="M46" s="38"/>
    </row>
    <row r="47" spans="1:13" ht="15.75" x14ac:dyDescent="0.25">
      <c r="A47" s="7" t="s">
        <v>52</v>
      </c>
      <c r="B47" s="22"/>
      <c r="C47" s="14"/>
      <c r="D47" s="14" t="e">
        <f>SUM(D22:D46)</f>
        <v>#DIV/0!</v>
      </c>
      <c r="E47" s="14"/>
      <c r="F47" s="14" t="e">
        <f>SUM(F22:F46)</f>
        <v>#DIV/0!</v>
      </c>
      <c r="G47" s="14" t="e">
        <f>SUM(G22:G46)</f>
        <v>#DIV/0!</v>
      </c>
      <c r="H47" s="14"/>
      <c r="I47" s="14" t="e">
        <f>SUM(I22:I46)</f>
        <v>#DIV/0!</v>
      </c>
      <c r="J47" s="14" t="e">
        <f>SUM(J22:J46)</f>
        <v>#DIV/0!</v>
      </c>
      <c r="K47" s="14" t="e">
        <f>SUM(K22:K46)</f>
        <v>#DIV/0!</v>
      </c>
      <c r="L47" s="14" t="e">
        <f>SUM(L22:L46)</f>
        <v>#DIV/0!</v>
      </c>
      <c r="M47" s="38"/>
    </row>
    <row r="48" spans="1:13" s="92" customFormat="1" ht="15" x14ac:dyDescent="0.2">
      <c r="A48" s="60" t="s">
        <v>53</v>
      </c>
      <c r="B48" s="149"/>
      <c r="C48" s="58">
        <v>0.94286878699999999</v>
      </c>
      <c r="D48" s="12" t="e">
        <f t="shared" si="6"/>
        <v>#DIV/0!</v>
      </c>
      <c r="E48" s="58" t="s">
        <v>54</v>
      </c>
      <c r="F48" s="58" t="e">
        <f t="shared" si="0"/>
        <v>#DIV/0!</v>
      </c>
      <c r="G48" s="12" t="e">
        <f t="shared" si="1"/>
        <v>#DIV/0!</v>
      </c>
      <c r="H48" s="58">
        <v>0.94169999999999998</v>
      </c>
      <c r="I48" s="59" t="e">
        <f t="shared" ref="I48:I55" si="7">D48*H48</f>
        <v>#DIV/0!</v>
      </c>
      <c r="J48" s="33" t="e">
        <f>I48/$E$16*100</f>
        <v>#DIV/0!</v>
      </c>
      <c r="K48" s="12" t="e">
        <f t="shared" si="4"/>
        <v>#DIV/0!</v>
      </c>
      <c r="L48" s="57" t="e">
        <f>J48/$G$115*100</f>
        <v>#DIV/0!</v>
      </c>
      <c r="M48" s="95"/>
    </row>
    <row r="49" spans="1:13" s="92" customFormat="1" ht="15" x14ac:dyDescent="0.2">
      <c r="A49" s="60" t="s">
        <v>55</v>
      </c>
      <c r="B49" s="149"/>
      <c r="C49" s="58">
        <v>0.92131648200000005</v>
      </c>
      <c r="D49" s="12" t="e">
        <f t="shared" si="6"/>
        <v>#DIV/0!</v>
      </c>
      <c r="E49" s="58" t="s">
        <v>36</v>
      </c>
      <c r="F49" s="58" t="e">
        <f t="shared" si="0"/>
        <v>#DIV/0!</v>
      </c>
      <c r="G49" s="12" t="e">
        <f t="shared" si="1"/>
        <v>#DIV/0!</v>
      </c>
      <c r="H49" s="58">
        <v>0.94769999999999999</v>
      </c>
      <c r="I49" s="59" t="e">
        <f t="shared" si="7"/>
        <v>#DIV/0!</v>
      </c>
      <c r="J49" s="33" t="e">
        <f t="shared" ref="J49:J55" si="8">I49/$E$16*100</f>
        <v>#DIV/0!</v>
      </c>
      <c r="K49" s="12" t="e">
        <f t="shared" si="4"/>
        <v>#DIV/0!</v>
      </c>
      <c r="L49" s="57" t="e">
        <f t="shared" ref="L49:L55" si="9">J49/$G$115*100</f>
        <v>#DIV/0!</v>
      </c>
      <c r="M49" s="95"/>
    </row>
    <row r="50" spans="1:13" s="92" customFormat="1" ht="15" x14ac:dyDescent="0.2">
      <c r="A50" s="60" t="s">
        <v>56</v>
      </c>
      <c r="B50" s="149"/>
      <c r="C50" s="58">
        <v>0.92131648200000005</v>
      </c>
      <c r="D50" s="12" t="e">
        <f t="shared" si="6"/>
        <v>#DIV/0!</v>
      </c>
      <c r="E50" s="58" t="s">
        <v>36</v>
      </c>
      <c r="F50" s="58" t="e">
        <f t="shared" si="0"/>
        <v>#DIV/0!</v>
      </c>
      <c r="G50" s="12" t="e">
        <f t="shared" si="1"/>
        <v>#DIV/0!</v>
      </c>
      <c r="H50" s="58">
        <v>0.94769999999999999</v>
      </c>
      <c r="I50" s="59" t="e">
        <f t="shared" si="7"/>
        <v>#DIV/0!</v>
      </c>
      <c r="J50" s="33" t="e">
        <f t="shared" si="8"/>
        <v>#DIV/0!</v>
      </c>
      <c r="K50" s="12" t="e">
        <f t="shared" si="4"/>
        <v>#DIV/0!</v>
      </c>
      <c r="L50" s="57" t="e">
        <f t="shared" si="9"/>
        <v>#DIV/0!</v>
      </c>
      <c r="M50" s="95"/>
    </row>
    <row r="51" spans="1:13" s="92" customFormat="1" ht="15" x14ac:dyDescent="0.2">
      <c r="A51" s="60" t="s">
        <v>57</v>
      </c>
      <c r="B51" s="149"/>
      <c r="C51" s="58">
        <v>0.912321512</v>
      </c>
      <c r="D51" s="12" t="e">
        <f t="shared" si="6"/>
        <v>#DIV/0!</v>
      </c>
      <c r="E51" s="58" t="s">
        <v>58</v>
      </c>
      <c r="F51" s="58" t="e">
        <f t="shared" si="0"/>
        <v>#DIV/0!</v>
      </c>
      <c r="G51" s="12" t="e">
        <f t="shared" si="1"/>
        <v>#DIV/0!</v>
      </c>
      <c r="H51" s="58">
        <v>0.95030000000000003</v>
      </c>
      <c r="I51" s="59" t="e">
        <f t="shared" si="7"/>
        <v>#DIV/0!</v>
      </c>
      <c r="J51" s="33" t="e">
        <f t="shared" si="8"/>
        <v>#DIV/0!</v>
      </c>
      <c r="K51" s="12" t="e">
        <f t="shared" si="4"/>
        <v>#DIV/0!</v>
      </c>
      <c r="L51" s="57" t="e">
        <f t="shared" si="9"/>
        <v>#DIV/0!</v>
      </c>
      <c r="M51" s="95"/>
    </row>
    <row r="52" spans="1:13" s="92" customFormat="1" ht="15" x14ac:dyDescent="0.2">
      <c r="A52" s="60" t="s">
        <v>59</v>
      </c>
      <c r="B52" s="149"/>
      <c r="C52" s="58">
        <v>0.90439525099999996</v>
      </c>
      <c r="D52" s="12" t="e">
        <f t="shared" si="6"/>
        <v>#DIV/0!</v>
      </c>
      <c r="E52" s="58" t="s">
        <v>43</v>
      </c>
      <c r="F52" s="58" t="e">
        <f t="shared" si="0"/>
        <v>#DIV/0!</v>
      </c>
      <c r="G52" s="12" t="e">
        <f t="shared" si="1"/>
        <v>#DIV/0!</v>
      </c>
      <c r="H52" s="58">
        <v>0.95269999999999999</v>
      </c>
      <c r="I52" s="59" t="e">
        <f t="shared" si="7"/>
        <v>#DIV/0!</v>
      </c>
      <c r="J52" s="33" t="e">
        <f t="shared" si="8"/>
        <v>#DIV/0!</v>
      </c>
      <c r="K52" s="12" t="e">
        <f t="shared" si="4"/>
        <v>#DIV/0!</v>
      </c>
      <c r="L52" s="57" t="e">
        <f t="shared" si="9"/>
        <v>#DIV/0!</v>
      </c>
      <c r="M52" s="95"/>
    </row>
    <row r="53" spans="1:13" s="92" customFormat="1" ht="15" x14ac:dyDescent="0.2">
      <c r="A53" s="60" t="s">
        <v>60</v>
      </c>
      <c r="B53" s="149"/>
      <c r="C53" s="58">
        <v>0.90439525099999996</v>
      </c>
      <c r="D53" s="12" t="e">
        <f t="shared" si="6"/>
        <v>#DIV/0!</v>
      </c>
      <c r="E53" s="58" t="s">
        <v>43</v>
      </c>
      <c r="F53" s="58" t="e">
        <f t="shared" si="0"/>
        <v>#DIV/0!</v>
      </c>
      <c r="G53" s="12" t="e">
        <f t="shared" si="1"/>
        <v>#DIV/0!</v>
      </c>
      <c r="H53" s="58">
        <v>0.95269999999999999</v>
      </c>
      <c r="I53" s="59" t="e">
        <f t="shared" si="7"/>
        <v>#DIV/0!</v>
      </c>
      <c r="J53" s="33" t="e">
        <f t="shared" si="8"/>
        <v>#DIV/0!</v>
      </c>
      <c r="K53" s="12" t="e">
        <f t="shared" si="4"/>
        <v>#DIV/0!</v>
      </c>
      <c r="L53" s="57" t="e">
        <f t="shared" si="9"/>
        <v>#DIV/0!</v>
      </c>
      <c r="M53" s="95"/>
    </row>
    <row r="54" spans="1:13" s="92" customFormat="1" ht="15" x14ac:dyDescent="0.2">
      <c r="A54" s="60" t="s">
        <v>61</v>
      </c>
      <c r="B54" s="149"/>
      <c r="C54" s="58">
        <v>0.90439525099999996</v>
      </c>
      <c r="D54" s="12" t="e">
        <f t="shared" si="6"/>
        <v>#DIV/0!</v>
      </c>
      <c r="E54" s="58" t="s">
        <v>43</v>
      </c>
      <c r="F54" s="58" t="e">
        <f t="shared" si="0"/>
        <v>#DIV/0!</v>
      </c>
      <c r="G54" s="12" t="e">
        <f t="shared" si="1"/>
        <v>#DIV/0!</v>
      </c>
      <c r="H54" s="58">
        <v>0.95269999999999999</v>
      </c>
      <c r="I54" s="59" t="e">
        <f t="shared" si="7"/>
        <v>#DIV/0!</v>
      </c>
      <c r="J54" s="33" t="e">
        <f t="shared" si="8"/>
        <v>#DIV/0!</v>
      </c>
      <c r="K54" s="12" t="e">
        <f t="shared" si="4"/>
        <v>#DIV/0!</v>
      </c>
      <c r="L54" s="57" t="e">
        <f t="shared" si="9"/>
        <v>#DIV/0!</v>
      </c>
      <c r="M54" s="95"/>
    </row>
    <row r="55" spans="1:13" s="92" customFormat="1" ht="15" x14ac:dyDescent="0.2">
      <c r="A55" s="60" t="s">
        <v>62</v>
      </c>
      <c r="B55" s="149"/>
      <c r="C55" s="58">
        <v>0.90439525099999996</v>
      </c>
      <c r="D55" s="12" t="e">
        <f t="shared" si="6"/>
        <v>#DIV/0!</v>
      </c>
      <c r="E55" s="58" t="s">
        <v>43</v>
      </c>
      <c r="F55" s="58" t="e">
        <f t="shared" si="0"/>
        <v>#DIV/0!</v>
      </c>
      <c r="G55" s="12" t="e">
        <f t="shared" si="1"/>
        <v>#DIV/0!</v>
      </c>
      <c r="H55" s="58">
        <v>0.95269999999999999</v>
      </c>
      <c r="I55" s="59" t="e">
        <f t="shared" si="7"/>
        <v>#DIV/0!</v>
      </c>
      <c r="J55" s="33" t="e">
        <f t="shared" si="8"/>
        <v>#DIV/0!</v>
      </c>
      <c r="K55" s="12" t="e">
        <f t="shared" si="4"/>
        <v>#DIV/0!</v>
      </c>
      <c r="L55" s="57" t="e">
        <f t="shared" si="9"/>
        <v>#DIV/0!</v>
      </c>
      <c r="M55" s="95"/>
    </row>
    <row r="56" spans="1:13" ht="15.75" x14ac:dyDescent="0.25">
      <c r="A56" s="7" t="s">
        <v>63</v>
      </c>
      <c r="B56" s="23"/>
      <c r="C56" s="14"/>
      <c r="D56" s="14" t="e">
        <f>SUM(D52:D55)</f>
        <v>#DIV/0!</v>
      </c>
      <c r="E56" s="14"/>
      <c r="F56" s="14" t="e">
        <f>SUM(F52:F55)</f>
        <v>#DIV/0!</v>
      </c>
      <c r="G56" s="14" t="e">
        <f>SUM(G52:G55)</f>
        <v>#DIV/0!</v>
      </c>
      <c r="H56" s="14"/>
      <c r="I56" s="14" t="e">
        <f>SUM(I52:I55)</f>
        <v>#DIV/0!</v>
      </c>
      <c r="J56" s="14" t="e">
        <f>SUM(J52:J55)</f>
        <v>#DIV/0!</v>
      </c>
      <c r="K56" s="14" t="e">
        <f>SUM(K52:K55)</f>
        <v>#DIV/0!</v>
      </c>
      <c r="L56" s="14" t="e">
        <f>SUM(L52:L55)</f>
        <v>#DIV/0!</v>
      </c>
      <c r="M56" s="38"/>
    </row>
    <row r="57" spans="1:13" ht="15.75" x14ac:dyDescent="0.25">
      <c r="A57" s="7" t="s">
        <v>64</v>
      </c>
      <c r="B57" s="23"/>
      <c r="C57" s="14"/>
      <c r="D57" s="14" t="e">
        <f>SUM(D48:D55)</f>
        <v>#DIV/0!</v>
      </c>
      <c r="E57" s="14"/>
      <c r="F57" s="14" t="e">
        <f>SUM(F48:F55)</f>
        <v>#DIV/0!</v>
      </c>
      <c r="G57" s="14" t="e">
        <f>SUM(G48:G55)</f>
        <v>#DIV/0!</v>
      </c>
      <c r="H57" s="14"/>
      <c r="I57" s="14" t="e">
        <f>SUM(I48:I55)</f>
        <v>#DIV/0!</v>
      </c>
      <c r="J57" s="14" t="e">
        <f>SUM(J48:J55)</f>
        <v>#DIV/0!</v>
      </c>
      <c r="K57" s="14" t="e">
        <f>SUM(K48:K55)</f>
        <v>#DIV/0!</v>
      </c>
      <c r="L57" s="14" t="e">
        <f>SUM(L48:L55)</f>
        <v>#DIV/0!</v>
      </c>
      <c r="M57" s="38"/>
    </row>
    <row r="58" spans="1:13" ht="45" x14ac:dyDescent="0.2">
      <c r="A58" s="60" t="s">
        <v>293</v>
      </c>
      <c r="B58" s="149"/>
      <c r="C58" s="58">
        <v>0.89833923199999999</v>
      </c>
      <c r="D58" s="12" t="e">
        <f t="shared" ref="D58:D70" si="10">(B58*$E$17*1*C58)/$E$18</f>
        <v>#DIV/0!</v>
      </c>
      <c r="E58" s="58" t="s">
        <v>65</v>
      </c>
      <c r="F58" s="58" t="e">
        <f t="shared" ref="F58:F70" si="11">D58*E58</f>
        <v>#DIV/0!</v>
      </c>
      <c r="G58" s="12" t="e">
        <f t="shared" ref="G58:G70" si="12">(F58/$E$16)*100</f>
        <v>#DIV/0!</v>
      </c>
      <c r="H58" s="58">
        <v>0.95240000000000002</v>
      </c>
      <c r="I58" s="59" t="e">
        <f t="shared" ref="I58:I64" si="13">D58*H58</f>
        <v>#DIV/0!</v>
      </c>
      <c r="J58" s="33" t="e">
        <f>I58/$E$16*100</f>
        <v>#DIV/0!</v>
      </c>
      <c r="K58" s="12" t="e">
        <f t="shared" si="4"/>
        <v>#DIV/0!</v>
      </c>
      <c r="L58" s="57" t="e">
        <f>J58/$G$115*100</f>
        <v>#DIV/0!</v>
      </c>
      <c r="M58" s="38"/>
    </row>
    <row r="59" spans="1:13" ht="15" x14ac:dyDescent="0.2">
      <c r="A59" s="60" t="s">
        <v>66</v>
      </c>
      <c r="B59" s="149"/>
      <c r="C59" s="58">
        <v>0.89833923199999999</v>
      </c>
      <c r="D59" s="12" t="e">
        <f t="shared" si="10"/>
        <v>#DIV/0!</v>
      </c>
      <c r="E59" s="58" t="s">
        <v>65</v>
      </c>
      <c r="F59" s="58" t="e">
        <f t="shared" si="11"/>
        <v>#DIV/0!</v>
      </c>
      <c r="G59" s="12" t="e">
        <f t="shared" si="12"/>
        <v>#DIV/0!</v>
      </c>
      <c r="H59" s="58">
        <v>0.95240000000000002</v>
      </c>
      <c r="I59" s="59" t="e">
        <f t="shared" si="13"/>
        <v>#DIV/0!</v>
      </c>
      <c r="J59" s="33" t="e">
        <f t="shared" ref="J59:J64" si="14">I59/$E$16*100</f>
        <v>#DIV/0!</v>
      </c>
      <c r="K59" s="12" t="e">
        <f t="shared" si="4"/>
        <v>#DIV/0!</v>
      </c>
      <c r="L59" s="57" t="e">
        <f t="shared" ref="L59:L64" si="15">J59/$G$115*100</f>
        <v>#DIV/0!</v>
      </c>
      <c r="M59" s="38"/>
    </row>
    <row r="60" spans="1:13" ht="15" x14ac:dyDescent="0.2">
      <c r="A60" s="60" t="s">
        <v>67</v>
      </c>
      <c r="B60" s="149"/>
      <c r="C60" s="58">
        <v>0.89833923199999999</v>
      </c>
      <c r="D60" s="12" t="e">
        <f t="shared" si="10"/>
        <v>#DIV/0!</v>
      </c>
      <c r="E60" s="58" t="s">
        <v>65</v>
      </c>
      <c r="F60" s="58" t="e">
        <f t="shared" si="11"/>
        <v>#DIV/0!</v>
      </c>
      <c r="G60" s="12" t="e">
        <f t="shared" si="12"/>
        <v>#DIV/0!</v>
      </c>
      <c r="H60" s="58">
        <v>0.95240000000000002</v>
      </c>
      <c r="I60" s="59" t="e">
        <f t="shared" si="13"/>
        <v>#DIV/0!</v>
      </c>
      <c r="J60" s="33" t="e">
        <f t="shared" si="14"/>
        <v>#DIV/0!</v>
      </c>
      <c r="K60" s="12" t="e">
        <f t="shared" si="4"/>
        <v>#DIV/0!</v>
      </c>
      <c r="L60" s="57" t="e">
        <f t="shared" si="15"/>
        <v>#DIV/0!</v>
      </c>
      <c r="M60" s="38"/>
    </row>
    <row r="61" spans="1:13" ht="15" x14ac:dyDescent="0.2">
      <c r="A61" s="60" t="s">
        <v>68</v>
      </c>
      <c r="B61" s="149"/>
      <c r="C61" s="58">
        <v>0.89833923199999999</v>
      </c>
      <c r="D61" s="12" t="e">
        <f t="shared" si="10"/>
        <v>#DIV/0!</v>
      </c>
      <c r="E61" s="58" t="s">
        <v>65</v>
      </c>
      <c r="F61" s="58" t="e">
        <f t="shared" si="11"/>
        <v>#DIV/0!</v>
      </c>
      <c r="G61" s="12" t="e">
        <f t="shared" si="12"/>
        <v>#DIV/0!</v>
      </c>
      <c r="H61" s="58">
        <v>0.95240000000000002</v>
      </c>
      <c r="I61" s="59" t="e">
        <f t="shared" si="13"/>
        <v>#DIV/0!</v>
      </c>
      <c r="J61" s="33" t="e">
        <f t="shared" si="14"/>
        <v>#DIV/0!</v>
      </c>
      <c r="K61" s="12" t="e">
        <f t="shared" si="4"/>
        <v>#DIV/0!</v>
      </c>
      <c r="L61" s="57" t="e">
        <f t="shared" si="15"/>
        <v>#DIV/0!</v>
      </c>
      <c r="M61" s="38"/>
    </row>
    <row r="62" spans="1:13" ht="15" x14ac:dyDescent="0.2">
      <c r="A62" s="60" t="s">
        <v>69</v>
      </c>
      <c r="B62" s="149"/>
      <c r="C62" s="58">
        <v>0.89833923199999999</v>
      </c>
      <c r="D62" s="12" t="e">
        <f t="shared" si="10"/>
        <v>#DIV/0!</v>
      </c>
      <c r="E62" s="58" t="s">
        <v>65</v>
      </c>
      <c r="F62" s="58" t="e">
        <f t="shared" si="11"/>
        <v>#DIV/0!</v>
      </c>
      <c r="G62" s="12" t="e">
        <f t="shared" si="12"/>
        <v>#DIV/0!</v>
      </c>
      <c r="H62" s="58">
        <v>0.95240000000000002</v>
      </c>
      <c r="I62" s="59" t="e">
        <f t="shared" si="13"/>
        <v>#DIV/0!</v>
      </c>
      <c r="J62" s="33" t="e">
        <f t="shared" si="14"/>
        <v>#DIV/0!</v>
      </c>
      <c r="K62" s="12" t="e">
        <f t="shared" si="4"/>
        <v>#DIV/0!</v>
      </c>
      <c r="L62" s="57" t="e">
        <f t="shared" si="15"/>
        <v>#DIV/0!</v>
      </c>
      <c r="M62" s="38"/>
    </row>
    <row r="63" spans="1:13" ht="15" x14ac:dyDescent="0.2">
      <c r="A63" s="60" t="s">
        <v>70</v>
      </c>
      <c r="B63" s="149"/>
      <c r="C63" s="58">
        <v>0.89833923199999999</v>
      </c>
      <c r="D63" s="12" t="e">
        <f t="shared" si="10"/>
        <v>#DIV/0!</v>
      </c>
      <c r="E63" s="58" t="s">
        <v>65</v>
      </c>
      <c r="F63" s="58" t="e">
        <f t="shared" si="11"/>
        <v>#DIV/0!</v>
      </c>
      <c r="G63" s="12" t="e">
        <f t="shared" si="12"/>
        <v>#DIV/0!</v>
      </c>
      <c r="H63" s="58">
        <v>0.95240000000000002</v>
      </c>
      <c r="I63" s="59" t="e">
        <f t="shared" si="13"/>
        <v>#DIV/0!</v>
      </c>
      <c r="J63" s="33" t="e">
        <f t="shared" si="14"/>
        <v>#DIV/0!</v>
      </c>
      <c r="K63" s="12" t="e">
        <f t="shared" si="4"/>
        <v>#DIV/0!</v>
      </c>
      <c r="L63" s="57" t="e">
        <f t="shared" si="15"/>
        <v>#DIV/0!</v>
      </c>
      <c r="M63" s="38"/>
    </row>
    <row r="64" spans="1:13" ht="15" x14ac:dyDescent="0.2">
      <c r="A64" s="60" t="s">
        <v>125</v>
      </c>
      <c r="B64" s="149"/>
      <c r="C64" s="58">
        <v>0.89833923199999999</v>
      </c>
      <c r="D64" s="12" t="e">
        <f t="shared" si="10"/>
        <v>#DIV/0!</v>
      </c>
      <c r="E64" s="58" t="s">
        <v>65</v>
      </c>
      <c r="F64" s="58" t="e">
        <f t="shared" si="11"/>
        <v>#DIV/0!</v>
      </c>
      <c r="G64" s="12" t="e">
        <f t="shared" si="12"/>
        <v>#DIV/0!</v>
      </c>
      <c r="H64" s="58">
        <v>0.95240000000000002</v>
      </c>
      <c r="I64" s="59" t="e">
        <f t="shared" si="13"/>
        <v>#DIV/0!</v>
      </c>
      <c r="J64" s="33" t="e">
        <f t="shared" si="14"/>
        <v>#DIV/0!</v>
      </c>
      <c r="K64" s="12" t="e">
        <f t="shared" si="4"/>
        <v>#DIV/0!</v>
      </c>
      <c r="L64" s="57" t="e">
        <f t="shared" si="15"/>
        <v>#DIV/0!</v>
      </c>
      <c r="M64" s="38"/>
    </row>
    <row r="65" spans="1:13" ht="15.75" x14ac:dyDescent="0.25">
      <c r="A65" s="7" t="s">
        <v>71</v>
      </c>
      <c r="B65" s="23"/>
      <c r="C65" s="12"/>
      <c r="D65" s="14" t="e">
        <f>SUM(D58:D64)</f>
        <v>#DIV/0!</v>
      </c>
      <c r="E65" s="14"/>
      <c r="F65" s="14" t="e">
        <f>SUM(F58:F64)</f>
        <v>#DIV/0!</v>
      </c>
      <c r="G65" s="14" t="e">
        <f>SUM(G58:G64)</f>
        <v>#DIV/0!</v>
      </c>
      <c r="H65" s="14"/>
      <c r="I65" s="14" t="e">
        <f>SUM(I58:I64)</f>
        <v>#DIV/0!</v>
      </c>
      <c r="J65" s="14" t="e">
        <f>SUM(J58:J64)</f>
        <v>#DIV/0!</v>
      </c>
      <c r="K65" s="14" t="e">
        <f>SUM(K58:K64)</f>
        <v>#DIV/0!</v>
      </c>
      <c r="L65" s="14" t="e">
        <f t="shared" ref="L65" si="16">SUM(L58:L64)</f>
        <v>#DIV/0!</v>
      </c>
      <c r="M65" s="38"/>
    </row>
    <row r="66" spans="1:13" s="92" customFormat="1" ht="15" x14ac:dyDescent="0.2">
      <c r="A66" s="60" t="s">
        <v>72</v>
      </c>
      <c r="B66" s="149"/>
      <c r="C66" s="58">
        <v>0.89210509400000004</v>
      </c>
      <c r="D66" s="12" t="e">
        <f t="shared" si="10"/>
        <v>#DIV/0!</v>
      </c>
      <c r="E66" s="58" t="s">
        <v>65</v>
      </c>
      <c r="F66" s="58" t="e">
        <f t="shared" si="11"/>
        <v>#DIV/0!</v>
      </c>
      <c r="G66" s="12" t="e">
        <f t="shared" si="12"/>
        <v>#DIV/0!</v>
      </c>
      <c r="H66" s="58">
        <v>0.95199999999999996</v>
      </c>
      <c r="I66" s="59" t="e">
        <f>D66*H66</f>
        <v>#DIV/0!</v>
      </c>
      <c r="J66" s="33" t="e">
        <f>I66/$E$16*100</f>
        <v>#DIV/0!</v>
      </c>
      <c r="K66" s="12" t="e">
        <f t="shared" si="4"/>
        <v>#DIV/0!</v>
      </c>
      <c r="L66" s="57" t="e">
        <f>J66/$G$115*100</f>
        <v>#DIV/0!</v>
      </c>
      <c r="M66" s="95"/>
    </row>
    <row r="67" spans="1:13" s="92" customFormat="1" ht="15" x14ac:dyDescent="0.2">
      <c r="A67" s="60" t="s">
        <v>73</v>
      </c>
      <c r="B67" s="149"/>
      <c r="C67" s="58">
        <v>0.89210509400000004</v>
      </c>
      <c r="D67" s="12" t="e">
        <f t="shared" si="10"/>
        <v>#DIV/0!</v>
      </c>
      <c r="E67" s="58" t="s">
        <v>65</v>
      </c>
      <c r="F67" s="58" t="e">
        <f t="shared" si="11"/>
        <v>#DIV/0!</v>
      </c>
      <c r="G67" s="12" t="e">
        <f t="shared" si="12"/>
        <v>#DIV/0!</v>
      </c>
      <c r="H67" s="58">
        <v>0.95199999999999996</v>
      </c>
      <c r="I67" s="59" t="e">
        <f>D67*H67</f>
        <v>#DIV/0!</v>
      </c>
      <c r="J67" s="33" t="e">
        <f t="shared" ref="J67:J70" si="17">I67/$E$16*100</f>
        <v>#DIV/0!</v>
      </c>
      <c r="K67" s="12" t="e">
        <f t="shared" si="4"/>
        <v>#DIV/0!</v>
      </c>
      <c r="L67" s="57" t="e">
        <f t="shared" ref="L67:L70" si="18">J67/$G$115*100</f>
        <v>#DIV/0!</v>
      </c>
      <c r="M67" s="95"/>
    </row>
    <row r="68" spans="1:13" s="92" customFormat="1" ht="15" x14ac:dyDescent="0.2">
      <c r="A68" s="60" t="s">
        <v>74</v>
      </c>
      <c r="B68" s="149"/>
      <c r="C68" s="58">
        <v>0.89210509400000004</v>
      </c>
      <c r="D68" s="12" t="e">
        <f t="shared" si="10"/>
        <v>#DIV/0!</v>
      </c>
      <c r="E68" s="58" t="s">
        <v>65</v>
      </c>
      <c r="F68" s="58" t="e">
        <f t="shared" si="11"/>
        <v>#DIV/0!</v>
      </c>
      <c r="G68" s="12" t="e">
        <f t="shared" si="12"/>
        <v>#DIV/0!</v>
      </c>
      <c r="H68" s="58">
        <v>0.95199999999999996</v>
      </c>
      <c r="I68" s="59" t="e">
        <f>D68*H68</f>
        <v>#DIV/0!</v>
      </c>
      <c r="J68" s="33" t="e">
        <f t="shared" si="17"/>
        <v>#DIV/0!</v>
      </c>
      <c r="K68" s="12" t="e">
        <f t="shared" si="4"/>
        <v>#DIV/0!</v>
      </c>
      <c r="L68" s="57" t="e">
        <f t="shared" si="18"/>
        <v>#DIV/0!</v>
      </c>
      <c r="M68" s="95"/>
    </row>
    <row r="69" spans="1:13" s="92" customFormat="1" ht="15" x14ac:dyDescent="0.2">
      <c r="A69" s="60" t="s">
        <v>75</v>
      </c>
      <c r="B69" s="149"/>
      <c r="C69" s="58">
        <v>0.89210509400000004</v>
      </c>
      <c r="D69" s="12" t="e">
        <f t="shared" si="10"/>
        <v>#DIV/0!</v>
      </c>
      <c r="E69" s="58" t="s">
        <v>65</v>
      </c>
      <c r="F69" s="58" t="e">
        <f t="shared" si="11"/>
        <v>#DIV/0!</v>
      </c>
      <c r="G69" s="12" t="e">
        <f t="shared" si="12"/>
        <v>#DIV/0!</v>
      </c>
      <c r="H69" s="58">
        <v>0.95199999999999996</v>
      </c>
      <c r="I69" s="59" t="e">
        <f>D69*H69</f>
        <v>#DIV/0!</v>
      </c>
      <c r="J69" s="33" t="e">
        <f t="shared" si="17"/>
        <v>#DIV/0!</v>
      </c>
      <c r="K69" s="12" t="e">
        <f t="shared" si="4"/>
        <v>#DIV/0!</v>
      </c>
      <c r="L69" s="57" t="e">
        <f t="shared" si="18"/>
        <v>#DIV/0!</v>
      </c>
      <c r="M69" s="95"/>
    </row>
    <row r="70" spans="1:13" s="92" customFormat="1" ht="15" x14ac:dyDescent="0.2">
      <c r="A70" s="60" t="s">
        <v>76</v>
      </c>
      <c r="B70" s="149"/>
      <c r="C70" s="58">
        <v>0.89210509400000004</v>
      </c>
      <c r="D70" s="12" t="e">
        <f t="shared" si="10"/>
        <v>#DIV/0!</v>
      </c>
      <c r="E70" s="58" t="s">
        <v>65</v>
      </c>
      <c r="F70" s="58" t="e">
        <f t="shared" si="11"/>
        <v>#DIV/0!</v>
      </c>
      <c r="G70" s="12" t="e">
        <f t="shared" si="12"/>
        <v>#DIV/0!</v>
      </c>
      <c r="H70" s="58">
        <v>0.95199999999999996</v>
      </c>
      <c r="I70" s="59" t="e">
        <f>D70*H70</f>
        <v>#DIV/0!</v>
      </c>
      <c r="J70" s="33" t="e">
        <f t="shared" si="17"/>
        <v>#DIV/0!</v>
      </c>
      <c r="K70" s="12" t="e">
        <f t="shared" si="4"/>
        <v>#DIV/0!</v>
      </c>
      <c r="L70" s="57" t="e">
        <f t="shared" si="18"/>
        <v>#DIV/0!</v>
      </c>
      <c r="M70" s="95"/>
    </row>
    <row r="71" spans="1:13" ht="15.75" x14ac:dyDescent="0.25">
      <c r="A71" s="7" t="s">
        <v>77</v>
      </c>
      <c r="B71" s="23"/>
      <c r="C71" s="12"/>
      <c r="D71" s="14" t="e">
        <f>SUM(D66:D70)</f>
        <v>#DIV/0!</v>
      </c>
      <c r="E71" s="14"/>
      <c r="F71" s="14" t="e">
        <f>SUM(F66:F70)</f>
        <v>#DIV/0!</v>
      </c>
      <c r="G71" s="14" t="e">
        <f>SUM(G66:G70)</f>
        <v>#DIV/0!</v>
      </c>
      <c r="H71" s="14"/>
      <c r="I71" s="14" t="e">
        <f>SUM(I66:I70)</f>
        <v>#DIV/0!</v>
      </c>
      <c r="J71" s="14" t="e">
        <f>SUM(J66:J70)</f>
        <v>#DIV/0!</v>
      </c>
      <c r="K71" s="14" t="e">
        <f>SUM(K66:K70)</f>
        <v>#DIV/0!</v>
      </c>
      <c r="L71" s="14" t="e">
        <f>SUM(L66:L70)</f>
        <v>#DIV/0!</v>
      </c>
      <c r="M71" s="38"/>
    </row>
    <row r="72" spans="1:13" ht="15.75" x14ac:dyDescent="0.25">
      <c r="A72" s="7" t="s">
        <v>78</v>
      </c>
      <c r="B72" s="23"/>
      <c r="C72" s="14"/>
      <c r="D72" s="14" t="e">
        <f>D57+D65+D71</f>
        <v>#DIV/0!</v>
      </c>
      <c r="E72" s="14"/>
      <c r="F72" s="14" t="e">
        <f>F57+F65+F71</f>
        <v>#DIV/0!</v>
      </c>
      <c r="G72" s="14" t="e">
        <f>G57+G65+G71</f>
        <v>#DIV/0!</v>
      </c>
      <c r="H72" s="14"/>
      <c r="I72" s="14" t="e">
        <f>I57+I65+I71</f>
        <v>#DIV/0!</v>
      </c>
      <c r="J72" s="14" t="e">
        <f>J57+J65+J71</f>
        <v>#DIV/0!</v>
      </c>
      <c r="K72" s="14" t="e">
        <f>K57+K65+K71</f>
        <v>#DIV/0!</v>
      </c>
      <c r="L72" s="14" t="e">
        <f>L57+L65+L71</f>
        <v>#DIV/0!</v>
      </c>
      <c r="M72" s="38"/>
    </row>
    <row r="73" spans="1:13" s="92" customFormat="1" ht="15" x14ac:dyDescent="0.2">
      <c r="A73" s="60" t="s">
        <v>79</v>
      </c>
      <c r="B73" s="149"/>
      <c r="C73" s="58">
        <v>0.94286878699999999</v>
      </c>
      <c r="D73" s="12" t="e">
        <f t="shared" ref="D73:D110" si="19">(B73*$E$17*1*C73)/$E$18</f>
        <v>#DIV/0!</v>
      </c>
      <c r="E73" s="58" t="s">
        <v>54</v>
      </c>
      <c r="F73" s="58" t="e">
        <f t="shared" ref="F73:F110" si="20">D73*E73</f>
        <v>#DIV/0!</v>
      </c>
      <c r="G73" s="12" t="e">
        <f t="shared" ref="G73:G110" si="21">(F73/$E$16)*100</f>
        <v>#DIV/0!</v>
      </c>
      <c r="H73" s="58">
        <v>0.94169999999999998</v>
      </c>
      <c r="I73" s="59" t="e">
        <f t="shared" ref="I73:I86" si="22">D73*H73</f>
        <v>#DIV/0!</v>
      </c>
      <c r="J73" s="33" t="e">
        <f>I73/$E$16*100</f>
        <v>#DIV/0!</v>
      </c>
      <c r="K73" s="12" t="e">
        <f t="shared" si="4"/>
        <v>#DIV/0!</v>
      </c>
      <c r="L73" s="57" t="e">
        <f>J73/$G$115*100</f>
        <v>#DIV/0!</v>
      </c>
      <c r="M73" s="95"/>
    </row>
    <row r="74" spans="1:13" s="92" customFormat="1" ht="15" x14ac:dyDescent="0.2">
      <c r="A74" s="60" t="s">
        <v>80</v>
      </c>
      <c r="B74" s="149"/>
      <c r="C74" s="58">
        <v>0.93129110299999995</v>
      </c>
      <c r="D74" s="12" t="e">
        <f t="shared" si="19"/>
        <v>#DIV/0!</v>
      </c>
      <c r="E74" s="58" t="s">
        <v>81</v>
      </c>
      <c r="F74" s="58" t="e">
        <f t="shared" si="20"/>
        <v>#DIV/0!</v>
      </c>
      <c r="G74" s="12" t="e">
        <f t="shared" si="21"/>
        <v>#DIV/0!</v>
      </c>
      <c r="H74" s="58">
        <v>0.94489999999999996</v>
      </c>
      <c r="I74" s="59" t="e">
        <f t="shared" si="22"/>
        <v>#DIV/0!</v>
      </c>
      <c r="J74" s="33" t="e">
        <f t="shared" ref="J74:J86" si="23">I74/$E$16*100</f>
        <v>#DIV/0!</v>
      </c>
      <c r="K74" s="12" t="e">
        <f t="shared" si="4"/>
        <v>#DIV/0!</v>
      </c>
      <c r="L74" s="57" t="e">
        <f t="shared" ref="L74:L86" si="24">J74/$G$115*100</f>
        <v>#DIV/0!</v>
      </c>
      <c r="M74" s="95"/>
    </row>
    <row r="75" spans="1:13" s="92" customFormat="1" ht="15" x14ac:dyDescent="0.2">
      <c r="A75" s="60" t="s">
        <v>82</v>
      </c>
      <c r="B75" s="149"/>
      <c r="C75" s="58">
        <v>0.92131648200000005</v>
      </c>
      <c r="D75" s="12" t="e">
        <f t="shared" si="19"/>
        <v>#DIV/0!</v>
      </c>
      <c r="E75" s="58" t="s">
        <v>36</v>
      </c>
      <c r="F75" s="58" t="e">
        <f t="shared" si="20"/>
        <v>#DIV/0!</v>
      </c>
      <c r="G75" s="12" t="e">
        <f t="shared" si="21"/>
        <v>#DIV/0!</v>
      </c>
      <c r="H75" s="58">
        <v>0.94769999999999999</v>
      </c>
      <c r="I75" s="59" t="e">
        <f t="shared" si="22"/>
        <v>#DIV/0!</v>
      </c>
      <c r="J75" s="33" t="e">
        <f t="shared" si="23"/>
        <v>#DIV/0!</v>
      </c>
      <c r="K75" s="12" t="e">
        <f t="shared" si="4"/>
        <v>#DIV/0!</v>
      </c>
      <c r="L75" s="57" t="e">
        <f t="shared" si="24"/>
        <v>#DIV/0!</v>
      </c>
      <c r="M75" s="95"/>
    </row>
    <row r="76" spans="1:13" s="92" customFormat="1" ht="15" x14ac:dyDescent="0.2">
      <c r="A76" s="60" t="s">
        <v>83</v>
      </c>
      <c r="B76" s="149"/>
      <c r="C76" s="58">
        <v>0.92131648200000005</v>
      </c>
      <c r="D76" s="12" t="e">
        <f t="shared" si="19"/>
        <v>#DIV/0!</v>
      </c>
      <c r="E76" s="58" t="s">
        <v>58</v>
      </c>
      <c r="F76" s="58" t="e">
        <f t="shared" si="20"/>
        <v>#DIV/0!</v>
      </c>
      <c r="G76" s="12" t="e">
        <f t="shared" si="21"/>
        <v>#DIV/0!</v>
      </c>
      <c r="H76" s="58">
        <v>0.94769999999999999</v>
      </c>
      <c r="I76" s="59" t="e">
        <f t="shared" si="22"/>
        <v>#DIV/0!</v>
      </c>
      <c r="J76" s="33" t="e">
        <f t="shared" si="23"/>
        <v>#DIV/0!</v>
      </c>
      <c r="K76" s="12" t="e">
        <f t="shared" si="4"/>
        <v>#DIV/0!</v>
      </c>
      <c r="L76" s="57" t="e">
        <f t="shared" si="24"/>
        <v>#DIV/0!</v>
      </c>
      <c r="M76" s="95"/>
    </row>
    <row r="77" spans="1:13" s="92" customFormat="1" ht="15" x14ac:dyDescent="0.2">
      <c r="A77" s="60" t="s">
        <v>84</v>
      </c>
      <c r="B77" s="149"/>
      <c r="C77" s="58">
        <v>0.912321512</v>
      </c>
      <c r="D77" s="12" t="e">
        <f t="shared" si="19"/>
        <v>#DIV/0!</v>
      </c>
      <c r="E77" s="58" t="s">
        <v>58</v>
      </c>
      <c r="F77" s="58" t="e">
        <f t="shared" si="20"/>
        <v>#DIV/0!</v>
      </c>
      <c r="G77" s="12" t="e">
        <f t="shared" si="21"/>
        <v>#DIV/0!</v>
      </c>
      <c r="H77" s="58">
        <v>0.95030000000000003</v>
      </c>
      <c r="I77" s="59" t="e">
        <f t="shared" si="22"/>
        <v>#DIV/0!</v>
      </c>
      <c r="J77" s="33" t="e">
        <f t="shared" si="23"/>
        <v>#DIV/0!</v>
      </c>
      <c r="K77" s="12" t="e">
        <f t="shared" si="4"/>
        <v>#DIV/0!</v>
      </c>
      <c r="L77" s="57" t="e">
        <f t="shared" si="24"/>
        <v>#DIV/0!</v>
      </c>
      <c r="M77" s="95"/>
    </row>
    <row r="78" spans="1:13" s="92" customFormat="1" ht="15" x14ac:dyDescent="0.2">
      <c r="A78" s="60" t="s">
        <v>85</v>
      </c>
      <c r="B78" s="149"/>
      <c r="C78" s="58">
        <v>0.90439525099999996</v>
      </c>
      <c r="D78" s="12" t="e">
        <f t="shared" si="19"/>
        <v>#DIV/0!</v>
      </c>
      <c r="E78" s="58" t="s">
        <v>43</v>
      </c>
      <c r="F78" s="58" t="e">
        <f t="shared" si="20"/>
        <v>#DIV/0!</v>
      </c>
      <c r="G78" s="12" t="e">
        <f t="shared" si="21"/>
        <v>#DIV/0!</v>
      </c>
      <c r="H78" s="58">
        <v>0.95269999999999999</v>
      </c>
      <c r="I78" s="59" t="e">
        <f t="shared" si="22"/>
        <v>#DIV/0!</v>
      </c>
      <c r="J78" s="33" t="e">
        <f t="shared" si="23"/>
        <v>#DIV/0!</v>
      </c>
      <c r="K78" s="12" t="e">
        <f t="shared" si="4"/>
        <v>#DIV/0!</v>
      </c>
      <c r="L78" s="57" t="e">
        <f t="shared" si="24"/>
        <v>#DIV/0!</v>
      </c>
      <c r="M78" s="95"/>
    </row>
    <row r="79" spans="1:13" s="92" customFormat="1" ht="15" x14ac:dyDescent="0.2">
      <c r="A79" s="60" t="s">
        <v>86</v>
      </c>
      <c r="B79" s="149"/>
      <c r="C79" s="58">
        <v>0.90439525099999996</v>
      </c>
      <c r="D79" s="12" t="e">
        <f t="shared" si="19"/>
        <v>#DIV/0!</v>
      </c>
      <c r="E79" s="58" t="s">
        <v>43</v>
      </c>
      <c r="F79" s="58" t="e">
        <f t="shared" si="20"/>
        <v>#DIV/0!</v>
      </c>
      <c r="G79" s="12" t="e">
        <f t="shared" si="21"/>
        <v>#DIV/0!</v>
      </c>
      <c r="H79" s="58">
        <v>0.95269999999999999</v>
      </c>
      <c r="I79" s="59" t="e">
        <f t="shared" si="22"/>
        <v>#DIV/0!</v>
      </c>
      <c r="J79" s="33" t="e">
        <f t="shared" si="23"/>
        <v>#DIV/0!</v>
      </c>
      <c r="K79" s="12" t="e">
        <f t="shared" si="4"/>
        <v>#DIV/0!</v>
      </c>
      <c r="L79" s="57" t="e">
        <f t="shared" si="24"/>
        <v>#DIV/0!</v>
      </c>
      <c r="M79" s="95"/>
    </row>
    <row r="80" spans="1:13" s="92" customFormat="1" ht="15" x14ac:dyDescent="0.2">
      <c r="A80" s="60" t="s">
        <v>87</v>
      </c>
      <c r="B80" s="149"/>
      <c r="C80" s="58">
        <v>0.90439525099999996</v>
      </c>
      <c r="D80" s="12" t="e">
        <f t="shared" si="19"/>
        <v>#DIV/0!</v>
      </c>
      <c r="E80" s="58" t="s">
        <v>43</v>
      </c>
      <c r="F80" s="58" t="e">
        <f t="shared" si="20"/>
        <v>#DIV/0!</v>
      </c>
      <c r="G80" s="12" t="e">
        <f t="shared" si="21"/>
        <v>#DIV/0!</v>
      </c>
      <c r="H80" s="58">
        <v>0.95269999999999999</v>
      </c>
      <c r="I80" s="59" t="e">
        <f t="shared" si="22"/>
        <v>#DIV/0!</v>
      </c>
      <c r="J80" s="33" t="e">
        <f t="shared" si="23"/>
        <v>#DIV/0!</v>
      </c>
      <c r="K80" s="12" t="e">
        <f t="shared" si="4"/>
        <v>#DIV/0!</v>
      </c>
      <c r="L80" s="57" t="e">
        <f t="shared" si="24"/>
        <v>#DIV/0!</v>
      </c>
      <c r="M80" s="95"/>
    </row>
    <row r="81" spans="1:13" s="92" customFormat="1" ht="15" x14ac:dyDescent="0.2">
      <c r="A81" s="60" t="s">
        <v>88</v>
      </c>
      <c r="B81" s="149"/>
      <c r="C81" s="58">
        <v>0.90439525099999996</v>
      </c>
      <c r="D81" s="12" t="e">
        <f t="shared" si="19"/>
        <v>#DIV/0!</v>
      </c>
      <c r="E81" s="58" t="s">
        <v>43</v>
      </c>
      <c r="F81" s="58" t="e">
        <f t="shared" si="20"/>
        <v>#DIV/0!</v>
      </c>
      <c r="G81" s="12" t="e">
        <f t="shared" si="21"/>
        <v>#DIV/0!</v>
      </c>
      <c r="H81" s="58">
        <v>0.95269999999999999</v>
      </c>
      <c r="I81" s="59" t="e">
        <f t="shared" si="22"/>
        <v>#DIV/0!</v>
      </c>
      <c r="J81" s="33" t="e">
        <f t="shared" si="23"/>
        <v>#DIV/0!</v>
      </c>
      <c r="K81" s="12" t="e">
        <f t="shared" si="4"/>
        <v>#DIV/0!</v>
      </c>
      <c r="L81" s="57" t="e">
        <f t="shared" si="24"/>
        <v>#DIV/0!</v>
      </c>
      <c r="M81" s="95"/>
    </row>
    <row r="82" spans="1:13" s="92" customFormat="1" ht="15" x14ac:dyDescent="0.2">
      <c r="A82" s="60" t="s">
        <v>89</v>
      </c>
      <c r="B82" s="149"/>
      <c r="C82" s="58">
        <v>0.90439525099999996</v>
      </c>
      <c r="D82" s="12" t="e">
        <f t="shared" si="19"/>
        <v>#DIV/0!</v>
      </c>
      <c r="E82" s="62" t="s">
        <v>65</v>
      </c>
      <c r="F82" s="58" t="e">
        <f t="shared" si="20"/>
        <v>#DIV/0!</v>
      </c>
      <c r="G82" s="12" t="e">
        <f t="shared" si="21"/>
        <v>#DIV/0!</v>
      </c>
      <c r="H82" s="58">
        <v>0.95269999999999999</v>
      </c>
      <c r="I82" s="59" t="e">
        <f t="shared" si="22"/>
        <v>#DIV/0!</v>
      </c>
      <c r="J82" s="33" t="e">
        <f t="shared" si="23"/>
        <v>#DIV/0!</v>
      </c>
      <c r="K82" s="12" t="e">
        <f t="shared" si="4"/>
        <v>#DIV/0!</v>
      </c>
      <c r="L82" s="57" t="e">
        <f t="shared" si="24"/>
        <v>#DIV/0!</v>
      </c>
      <c r="M82" s="95"/>
    </row>
    <row r="83" spans="1:13" s="92" customFormat="1" ht="15" x14ac:dyDescent="0.2">
      <c r="A83" s="60" t="s">
        <v>90</v>
      </c>
      <c r="B83" s="149"/>
      <c r="C83" s="58">
        <v>0.90439525099999996</v>
      </c>
      <c r="D83" s="12" t="e">
        <f t="shared" si="19"/>
        <v>#DIV/0!</v>
      </c>
      <c r="E83" s="58" t="s">
        <v>65</v>
      </c>
      <c r="F83" s="58" t="e">
        <f t="shared" si="20"/>
        <v>#DIV/0!</v>
      </c>
      <c r="G83" s="12" t="e">
        <f t="shared" si="21"/>
        <v>#DIV/0!</v>
      </c>
      <c r="H83" s="58">
        <v>0.95269999999999999</v>
      </c>
      <c r="I83" s="59" t="e">
        <f t="shared" si="22"/>
        <v>#DIV/0!</v>
      </c>
      <c r="J83" s="33" t="e">
        <f t="shared" si="23"/>
        <v>#DIV/0!</v>
      </c>
      <c r="K83" s="12" t="e">
        <f t="shared" si="4"/>
        <v>#DIV/0!</v>
      </c>
      <c r="L83" s="57" t="e">
        <f t="shared" si="24"/>
        <v>#DIV/0!</v>
      </c>
      <c r="M83" s="95"/>
    </row>
    <row r="84" spans="1:13" s="92" customFormat="1" ht="15" x14ac:dyDescent="0.2">
      <c r="A84" s="60" t="s">
        <v>91</v>
      </c>
      <c r="B84" s="149"/>
      <c r="C84" s="58">
        <v>0.90439525099999996</v>
      </c>
      <c r="D84" s="12" t="e">
        <f t="shared" si="19"/>
        <v>#DIV/0!</v>
      </c>
      <c r="E84" s="58" t="s">
        <v>65</v>
      </c>
      <c r="F84" s="58" t="e">
        <f t="shared" si="20"/>
        <v>#DIV/0!</v>
      </c>
      <c r="G84" s="12" t="e">
        <f t="shared" si="21"/>
        <v>#DIV/0!</v>
      </c>
      <c r="H84" s="58">
        <v>0.95269999999999999</v>
      </c>
      <c r="I84" s="59" t="e">
        <f t="shared" si="22"/>
        <v>#DIV/0!</v>
      </c>
      <c r="J84" s="33" t="e">
        <f t="shared" si="23"/>
        <v>#DIV/0!</v>
      </c>
      <c r="K84" s="12" t="e">
        <f t="shared" si="4"/>
        <v>#DIV/0!</v>
      </c>
      <c r="L84" s="57" t="e">
        <f t="shared" si="24"/>
        <v>#DIV/0!</v>
      </c>
      <c r="M84" s="95"/>
    </row>
    <row r="85" spans="1:13" s="92" customFormat="1" ht="15" x14ac:dyDescent="0.2">
      <c r="A85" s="60" t="s">
        <v>92</v>
      </c>
      <c r="B85" s="149"/>
      <c r="C85" s="58">
        <v>0.90439525099999996</v>
      </c>
      <c r="D85" s="12" t="e">
        <f t="shared" si="19"/>
        <v>#DIV/0!</v>
      </c>
      <c r="E85" s="58" t="s">
        <v>65</v>
      </c>
      <c r="F85" s="58" t="e">
        <f t="shared" si="20"/>
        <v>#DIV/0!</v>
      </c>
      <c r="G85" s="12" t="e">
        <f t="shared" si="21"/>
        <v>#DIV/0!</v>
      </c>
      <c r="H85" s="58">
        <v>0.95269999999999999</v>
      </c>
      <c r="I85" s="59" t="e">
        <f t="shared" si="22"/>
        <v>#DIV/0!</v>
      </c>
      <c r="J85" s="33" t="e">
        <f t="shared" si="23"/>
        <v>#DIV/0!</v>
      </c>
      <c r="K85" s="12" t="e">
        <f t="shared" si="4"/>
        <v>#DIV/0!</v>
      </c>
      <c r="L85" s="57" t="e">
        <f t="shared" si="24"/>
        <v>#DIV/0!</v>
      </c>
      <c r="M85" s="95"/>
    </row>
    <row r="86" spans="1:13" s="92" customFormat="1" ht="15" x14ac:dyDescent="0.2">
      <c r="A86" s="60" t="s">
        <v>93</v>
      </c>
      <c r="B86" s="149"/>
      <c r="C86" s="58">
        <v>0.90439525099999996</v>
      </c>
      <c r="D86" s="12" t="e">
        <f t="shared" si="19"/>
        <v>#DIV/0!</v>
      </c>
      <c r="E86" s="58" t="s">
        <v>65</v>
      </c>
      <c r="F86" s="58" t="e">
        <f t="shared" si="20"/>
        <v>#DIV/0!</v>
      </c>
      <c r="G86" s="12" t="e">
        <f t="shared" si="21"/>
        <v>#DIV/0!</v>
      </c>
      <c r="H86" s="58">
        <v>0.95269999999999999</v>
      </c>
      <c r="I86" s="59" t="e">
        <f t="shared" si="22"/>
        <v>#DIV/0!</v>
      </c>
      <c r="J86" s="33" t="e">
        <f t="shared" si="23"/>
        <v>#DIV/0!</v>
      </c>
      <c r="K86" s="12" t="e">
        <f t="shared" si="4"/>
        <v>#DIV/0!</v>
      </c>
      <c r="L86" s="57" t="e">
        <f t="shared" si="24"/>
        <v>#DIV/0!</v>
      </c>
      <c r="M86" s="95"/>
    </row>
    <row r="87" spans="1:13" ht="15.75" x14ac:dyDescent="0.25">
      <c r="A87" s="7" t="s">
        <v>94</v>
      </c>
      <c r="B87" s="23"/>
      <c r="C87" s="14"/>
      <c r="D87" s="14" t="e">
        <f>SUM(D78:D86)</f>
        <v>#DIV/0!</v>
      </c>
      <c r="E87" s="14"/>
      <c r="F87" s="14" t="e">
        <f>SUM(F78:F86)</f>
        <v>#DIV/0!</v>
      </c>
      <c r="G87" s="14" t="e">
        <f>SUM(G78:G86)</f>
        <v>#DIV/0!</v>
      </c>
      <c r="H87" s="14"/>
      <c r="I87" s="14" t="e">
        <f>SUM(I78:I86)</f>
        <v>#DIV/0!</v>
      </c>
      <c r="J87" s="14" t="e">
        <f>SUM(J78:J86)</f>
        <v>#DIV/0!</v>
      </c>
      <c r="K87" s="14" t="e">
        <f>SUM(K78:K86)</f>
        <v>#DIV/0!</v>
      </c>
      <c r="L87" s="14" t="e">
        <f>SUM(L78:L86)</f>
        <v>#DIV/0!</v>
      </c>
      <c r="M87" s="38"/>
    </row>
    <row r="88" spans="1:13" ht="15" x14ac:dyDescent="0.2">
      <c r="A88" s="6" t="s">
        <v>95</v>
      </c>
      <c r="B88" s="148"/>
      <c r="C88" s="12">
        <v>0.89103638500000004</v>
      </c>
      <c r="D88" s="12" t="e">
        <f t="shared" si="19"/>
        <v>#DIV/0!</v>
      </c>
      <c r="E88" s="12" t="s">
        <v>45</v>
      </c>
      <c r="F88" s="12" t="e">
        <f t="shared" si="20"/>
        <v>#DIV/0!</v>
      </c>
      <c r="G88" s="12" t="e">
        <f t="shared" si="21"/>
        <v>#DIV/0!</v>
      </c>
      <c r="H88" s="12">
        <v>0.95679999999999998</v>
      </c>
      <c r="I88" s="33" t="e">
        <f>D88*H88</f>
        <v>#DIV/0!</v>
      </c>
      <c r="J88" s="33" t="e">
        <f>I88/$E$16*100</f>
        <v>#DIV/0!</v>
      </c>
      <c r="K88" s="12" t="e">
        <f t="shared" ref="K88:K110" si="25">J88/$I$116*100</f>
        <v>#DIV/0!</v>
      </c>
      <c r="L88" s="34" t="e">
        <f>J88/$G$115*100</f>
        <v>#DIV/0!</v>
      </c>
      <c r="M88" s="38"/>
    </row>
    <row r="89" spans="1:13" s="92" customFormat="1" ht="15" x14ac:dyDescent="0.2">
      <c r="A89" s="60" t="s">
        <v>96</v>
      </c>
      <c r="B89" s="149"/>
      <c r="C89" s="58">
        <v>0.89103638500000004</v>
      </c>
      <c r="D89" s="12" t="e">
        <f t="shared" si="19"/>
        <v>#DIV/0!</v>
      </c>
      <c r="E89" s="58" t="s">
        <v>45</v>
      </c>
      <c r="F89" s="58" t="e">
        <f t="shared" si="20"/>
        <v>#DIV/0!</v>
      </c>
      <c r="G89" s="12" t="e">
        <f t="shared" si="21"/>
        <v>#DIV/0!</v>
      </c>
      <c r="H89" s="58">
        <v>0.95679999999999998</v>
      </c>
      <c r="I89" s="59" t="e">
        <f>D89*H89</f>
        <v>#DIV/0!</v>
      </c>
      <c r="J89" s="33" t="e">
        <f t="shared" ref="J89:J91" si="26">I89/$E$16*100</f>
        <v>#DIV/0!</v>
      </c>
      <c r="K89" s="12" t="e">
        <f t="shared" si="25"/>
        <v>#DIV/0!</v>
      </c>
      <c r="L89" s="34" t="e">
        <f t="shared" ref="L89:L91" si="27">J89/$G$115*100</f>
        <v>#DIV/0!</v>
      </c>
      <c r="M89" s="95"/>
    </row>
    <row r="90" spans="1:13" s="92" customFormat="1" ht="15" x14ac:dyDescent="0.2">
      <c r="A90" s="60" t="s">
        <v>97</v>
      </c>
      <c r="B90" s="149"/>
      <c r="C90" s="58">
        <v>0.879993056</v>
      </c>
      <c r="D90" s="12" t="e">
        <f t="shared" si="19"/>
        <v>#DIV/0!</v>
      </c>
      <c r="E90" s="58" t="s">
        <v>49</v>
      </c>
      <c r="F90" s="58" t="e">
        <f t="shared" si="20"/>
        <v>#DIV/0!</v>
      </c>
      <c r="G90" s="12" t="e">
        <f t="shared" si="21"/>
        <v>#DIV/0!</v>
      </c>
      <c r="H90" s="58">
        <v>0.96020000000000005</v>
      </c>
      <c r="I90" s="59" t="e">
        <f>D90*H90</f>
        <v>#DIV/0!</v>
      </c>
      <c r="J90" s="33" t="e">
        <f t="shared" si="26"/>
        <v>#DIV/0!</v>
      </c>
      <c r="K90" s="12" t="e">
        <f t="shared" si="25"/>
        <v>#DIV/0!</v>
      </c>
      <c r="L90" s="34" t="e">
        <f t="shared" si="27"/>
        <v>#DIV/0!</v>
      </c>
      <c r="M90" s="95"/>
    </row>
    <row r="91" spans="1:13" s="92" customFormat="1" ht="15" x14ac:dyDescent="0.2">
      <c r="A91" s="60" t="s">
        <v>98</v>
      </c>
      <c r="B91" s="149"/>
      <c r="C91" s="58">
        <v>0.87090902699999995</v>
      </c>
      <c r="D91" s="12" t="e">
        <f t="shared" si="19"/>
        <v>#DIV/0!</v>
      </c>
      <c r="E91" s="58" t="s">
        <v>51</v>
      </c>
      <c r="F91" s="58" t="e">
        <f t="shared" si="20"/>
        <v>#DIV/0!</v>
      </c>
      <c r="G91" s="12" t="e">
        <f t="shared" si="21"/>
        <v>#DIV/0!</v>
      </c>
      <c r="H91" s="58">
        <v>0.96319999999999995</v>
      </c>
      <c r="I91" s="59" t="e">
        <f>D91*H91</f>
        <v>#DIV/0!</v>
      </c>
      <c r="J91" s="33" t="e">
        <f t="shared" si="26"/>
        <v>#DIV/0!</v>
      </c>
      <c r="K91" s="12" t="e">
        <f t="shared" si="25"/>
        <v>#DIV/0!</v>
      </c>
      <c r="L91" s="34" t="e">
        <f t="shared" si="27"/>
        <v>#DIV/0!</v>
      </c>
      <c r="M91" s="95"/>
    </row>
    <row r="92" spans="1:13" ht="15.75" x14ac:dyDescent="0.25">
      <c r="A92" s="7" t="s">
        <v>99</v>
      </c>
      <c r="B92" s="23"/>
      <c r="C92" s="14"/>
      <c r="D92" s="14" t="e">
        <f>((SUM(D87:D91))+(SUM(D73:D77)))</f>
        <v>#DIV/0!</v>
      </c>
      <c r="E92" s="14"/>
      <c r="F92" s="14" t="e">
        <f>((SUM(F87:F91))+(SUM(F73:F77)))</f>
        <v>#DIV/0!</v>
      </c>
      <c r="G92" s="14" t="e">
        <f>((SUM(G87:G91))+(SUM(G73:G77)))</f>
        <v>#DIV/0!</v>
      </c>
      <c r="H92" s="14"/>
      <c r="I92" s="14" t="e">
        <f>((SUM(I87:I91))+(SUM(I73:I77)))</f>
        <v>#DIV/0!</v>
      </c>
      <c r="J92" s="14" t="e">
        <f>((SUM(J87:J91))+(SUM(J73:J77)))</f>
        <v>#DIV/0!</v>
      </c>
      <c r="K92" s="14" t="e">
        <f>((SUM(K87:K91))+(SUM(K73:K77)))</f>
        <v>#DIV/0!</v>
      </c>
      <c r="L92" s="14" t="e">
        <f>((SUM(L87:L91))+(SUM(L73:L77)))</f>
        <v>#DIV/0!</v>
      </c>
      <c r="M92" s="38"/>
    </row>
    <row r="93" spans="1:13" s="92" customFormat="1" ht="15" x14ac:dyDescent="0.2">
      <c r="A93" s="60" t="s">
        <v>100</v>
      </c>
      <c r="B93" s="149"/>
      <c r="C93" s="58">
        <v>0.89833923199999999</v>
      </c>
      <c r="D93" s="12" t="e">
        <f t="shared" si="19"/>
        <v>#DIV/0!</v>
      </c>
      <c r="E93" s="58" t="s">
        <v>65</v>
      </c>
      <c r="F93" s="58" t="e">
        <f t="shared" si="20"/>
        <v>#DIV/0!</v>
      </c>
      <c r="G93" s="12" t="e">
        <f t="shared" si="21"/>
        <v>#DIV/0!</v>
      </c>
      <c r="H93" s="58">
        <v>0.95240000000000002</v>
      </c>
      <c r="I93" s="59" t="e">
        <f t="shared" ref="I93:I100" si="28">D93*H93</f>
        <v>#DIV/0!</v>
      </c>
      <c r="J93" s="33" t="e">
        <f>I93/$E$16*100</f>
        <v>#DIV/0!</v>
      </c>
      <c r="K93" s="12" t="e">
        <f t="shared" si="25"/>
        <v>#DIV/0!</v>
      </c>
      <c r="L93" s="57" t="e">
        <f>J93/$G$115*100</f>
        <v>#DIV/0!</v>
      </c>
      <c r="M93" s="95"/>
    </row>
    <row r="94" spans="1:13" s="92" customFormat="1" ht="15" x14ac:dyDescent="0.2">
      <c r="A94" s="60" t="s">
        <v>101</v>
      </c>
      <c r="B94" s="149"/>
      <c r="C94" s="58">
        <v>0.89210509400000004</v>
      </c>
      <c r="D94" s="12" t="e">
        <f t="shared" si="19"/>
        <v>#DIV/0!</v>
      </c>
      <c r="E94" s="58" t="s">
        <v>65</v>
      </c>
      <c r="F94" s="58" t="e">
        <f t="shared" si="20"/>
        <v>#DIV/0!</v>
      </c>
      <c r="G94" s="12" t="e">
        <f t="shared" si="21"/>
        <v>#DIV/0!</v>
      </c>
      <c r="H94" s="58">
        <v>0.95199999999999996</v>
      </c>
      <c r="I94" s="59" t="e">
        <f t="shared" si="28"/>
        <v>#DIV/0!</v>
      </c>
      <c r="J94" s="33" t="e">
        <f t="shared" ref="J94:J100" si="29">I94/$E$16*100</f>
        <v>#DIV/0!</v>
      </c>
      <c r="K94" s="12" t="e">
        <f t="shared" si="25"/>
        <v>#DIV/0!</v>
      </c>
      <c r="L94" s="57" t="e">
        <f t="shared" ref="L94:L100" si="30">J94/$G$115*100</f>
        <v>#DIV/0!</v>
      </c>
      <c r="M94" s="95"/>
    </row>
    <row r="95" spans="1:13" s="92" customFormat="1" ht="15" x14ac:dyDescent="0.2">
      <c r="A95" s="60" t="s">
        <v>102</v>
      </c>
      <c r="B95" s="149"/>
      <c r="C95" s="58">
        <v>0.88551472099999995</v>
      </c>
      <c r="D95" s="12" t="e">
        <f t="shared" si="19"/>
        <v>#DIV/0!</v>
      </c>
      <c r="E95" s="58" t="s">
        <v>103</v>
      </c>
      <c r="F95" s="58" t="e">
        <f t="shared" si="20"/>
        <v>#DIV/0!</v>
      </c>
      <c r="G95" s="12" t="e">
        <f t="shared" si="21"/>
        <v>#DIV/0!</v>
      </c>
      <c r="H95" s="58">
        <v>0.95650000000000002</v>
      </c>
      <c r="I95" s="59" t="e">
        <f t="shared" si="28"/>
        <v>#DIV/0!</v>
      </c>
      <c r="J95" s="33" t="e">
        <f t="shared" si="29"/>
        <v>#DIV/0!</v>
      </c>
      <c r="K95" s="12" t="e">
        <f t="shared" si="25"/>
        <v>#DIV/0!</v>
      </c>
      <c r="L95" s="57" t="e">
        <f t="shared" si="30"/>
        <v>#DIV/0!</v>
      </c>
      <c r="M95" s="95"/>
    </row>
    <row r="96" spans="1:13" s="92" customFormat="1" ht="15" x14ac:dyDescent="0.2">
      <c r="A96" s="60" t="s">
        <v>104</v>
      </c>
      <c r="B96" s="149"/>
      <c r="C96" s="58">
        <v>0.87990399600000002</v>
      </c>
      <c r="D96" s="12" t="e">
        <f t="shared" si="19"/>
        <v>#DIV/0!</v>
      </c>
      <c r="E96" s="58" t="s">
        <v>103</v>
      </c>
      <c r="F96" s="58" t="e">
        <f t="shared" si="20"/>
        <v>#DIV/0!</v>
      </c>
      <c r="G96" s="12" t="e">
        <f t="shared" si="21"/>
        <v>#DIV/0!</v>
      </c>
      <c r="H96" s="58">
        <v>0.95620000000000005</v>
      </c>
      <c r="I96" s="59" t="e">
        <f t="shared" si="28"/>
        <v>#DIV/0!</v>
      </c>
      <c r="J96" s="33" t="e">
        <f t="shared" si="29"/>
        <v>#DIV/0!</v>
      </c>
      <c r="K96" s="12" t="e">
        <f t="shared" si="25"/>
        <v>#DIV/0!</v>
      </c>
      <c r="L96" s="57" t="e">
        <f t="shared" si="30"/>
        <v>#DIV/0!</v>
      </c>
      <c r="M96" s="95"/>
    </row>
    <row r="97" spans="1:13" s="92" customFormat="1" ht="15" x14ac:dyDescent="0.2">
      <c r="A97" s="60" t="s">
        <v>105</v>
      </c>
      <c r="B97" s="149"/>
      <c r="C97" s="58">
        <v>0.87447139100000004</v>
      </c>
      <c r="D97" s="12" t="e">
        <f t="shared" si="19"/>
        <v>#DIV/0!</v>
      </c>
      <c r="E97" s="58" t="s">
        <v>103</v>
      </c>
      <c r="F97" s="58" t="e">
        <f t="shared" si="20"/>
        <v>#DIV/0!</v>
      </c>
      <c r="G97" s="12" t="e">
        <f t="shared" si="21"/>
        <v>#DIV/0!</v>
      </c>
      <c r="H97" s="58">
        <v>0.95599999999999996</v>
      </c>
      <c r="I97" s="59" t="e">
        <f t="shared" si="28"/>
        <v>#DIV/0!</v>
      </c>
      <c r="J97" s="33" t="e">
        <f t="shared" si="29"/>
        <v>#DIV/0!</v>
      </c>
      <c r="K97" s="12" t="e">
        <f t="shared" si="25"/>
        <v>#DIV/0!</v>
      </c>
      <c r="L97" s="57" t="e">
        <f t="shared" si="30"/>
        <v>#DIV/0!</v>
      </c>
      <c r="M97" s="95"/>
    </row>
    <row r="98" spans="1:13" s="92" customFormat="1" ht="15" x14ac:dyDescent="0.2">
      <c r="A98" s="60" t="s">
        <v>106</v>
      </c>
      <c r="B98" s="149"/>
      <c r="C98" s="58">
        <v>0.87500574499999995</v>
      </c>
      <c r="D98" s="12" t="e">
        <f t="shared" si="19"/>
        <v>#DIV/0!</v>
      </c>
      <c r="E98" s="58" t="s">
        <v>49</v>
      </c>
      <c r="F98" s="58" t="e">
        <f t="shared" si="20"/>
        <v>#DIV/0!</v>
      </c>
      <c r="G98" s="12" t="e">
        <f t="shared" si="21"/>
        <v>#DIV/0!</v>
      </c>
      <c r="H98" s="58">
        <v>0.96</v>
      </c>
      <c r="I98" s="59" t="e">
        <f t="shared" si="28"/>
        <v>#DIV/0!</v>
      </c>
      <c r="J98" s="33" t="e">
        <f t="shared" si="29"/>
        <v>#DIV/0!</v>
      </c>
      <c r="K98" s="12" t="e">
        <f t="shared" si="25"/>
        <v>#DIV/0!</v>
      </c>
      <c r="L98" s="57" t="e">
        <f t="shared" si="30"/>
        <v>#DIV/0!</v>
      </c>
      <c r="M98" s="95"/>
    </row>
    <row r="99" spans="1:13" s="92" customFormat="1" ht="15" x14ac:dyDescent="0.2">
      <c r="A99" s="60" t="s">
        <v>107</v>
      </c>
      <c r="B99" s="149"/>
      <c r="C99" s="58">
        <v>0.86503112599999998</v>
      </c>
      <c r="D99" s="12" t="e">
        <f t="shared" si="19"/>
        <v>#DIV/0!</v>
      </c>
      <c r="E99" s="58" t="s">
        <v>47</v>
      </c>
      <c r="F99" s="58" t="e">
        <f t="shared" si="20"/>
        <v>#DIV/0!</v>
      </c>
      <c r="G99" s="12" t="e">
        <f t="shared" si="21"/>
        <v>#DIV/0!</v>
      </c>
      <c r="H99" s="58">
        <v>0.95950000000000002</v>
      </c>
      <c r="I99" s="59" t="e">
        <f t="shared" si="28"/>
        <v>#DIV/0!</v>
      </c>
      <c r="J99" s="33" t="e">
        <f t="shared" si="29"/>
        <v>#DIV/0!</v>
      </c>
      <c r="K99" s="12" t="e">
        <f t="shared" si="25"/>
        <v>#DIV/0!</v>
      </c>
      <c r="L99" s="57" t="e">
        <f t="shared" si="30"/>
        <v>#DIV/0!</v>
      </c>
      <c r="M99" s="95"/>
    </row>
    <row r="100" spans="1:13" s="92" customFormat="1" ht="15" x14ac:dyDescent="0.2">
      <c r="A100" s="60" t="s">
        <v>108</v>
      </c>
      <c r="B100" s="149"/>
      <c r="C100" s="58">
        <v>0.85986569700000004</v>
      </c>
      <c r="D100" s="12" t="e">
        <f t="shared" si="19"/>
        <v>#DIV/0!</v>
      </c>
      <c r="E100" s="58" t="s">
        <v>47</v>
      </c>
      <c r="F100" s="58" t="e">
        <f t="shared" si="20"/>
        <v>#DIV/0!</v>
      </c>
      <c r="G100" s="12" t="e">
        <f t="shared" si="21"/>
        <v>#DIV/0!</v>
      </c>
      <c r="H100" s="58">
        <v>0.95930000000000004</v>
      </c>
      <c r="I100" s="59" t="e">
        <f t="shared" si="28"/>
        <v>#DIV/0!</v>
      </c>
      <c r="J100" s="33" t="e">
        <f t="shared" si="29"/>
        <v>#DIV/0!</v>
      </c>
      <c r="K100" s="12" t="e">
        <f t="shared" si="25"/>
        <v>#DIV/0!</v>
      </c>
      <c r="L100" s="57" t="e">
        <f t="shared" si="30"/>
        <v>#DIV/0!</v>
      </c>
      <c r="M100" s="95"/>
    </row>
    <row r="101" spans="1:13" ht="31.5" x14ac:dyDescent="0.25">
      <c r="A101" s="7" t="s">
        <v>109</v>
      </c>
      <c r="B101" s="23"/>
      <c r="C101" s="14"/>
      <c r="D101" s="14" t="e">
        <f>SUM(D93:D100)</f>
        <v>#DIV/0!</v>
      </c>
      <c r="E101" s="14"/>
      <c r="F101" s="14" t="e">
        <f>SUM(F93:F100)</f>
        <v>#DIV/0!</v>
      </c>
      <c r="G101" s="14" t="e">
        <f>SUM(G93:G100)</f>
        <v>#DIV/0!</v>
      </c>
      <c r="H101" s="14"/>
      <c r="I101" s="14" t="e">
        <f>SUM(I93:I100)</f>
        <v>#DIV/0!</v>
      </c>
      <c r="J101" s="14" t="e">
        <f>SUM(J93:J100)</f>
        <v>#DIV/0!</v>
      </c>
      <c r="K101" s="14" t="e">
        <f>SUM(K93:K100)</f>
        <v>#DIV/0!</v>
      </c>
      <c r="L101" s="14" t="e">
        <f>SUM(L93:L100)</f>
        <v>#DIV/0!</v>
      </c>
      <c r="M101" s="38"/>
    </row>
    <row r="102" spans="1:13" s="92" customFormat="1" ht="15" x14ac:dyDescent="0.2">
      <c r="A102" s="60" t="s">
        <v>110</v>
      </c>
      <c r="B102" s="149"/>
      <c r="C102" s="58">
        <v>0.89210509400000004</v>
      </c>
      <c r="D102" s="12" t="e">
        <f t="shared" si="19"/>
        <v>#DIV/0!</v>
      </c>
      <c r="E102" s="58" t="s">
        <v>65</v>
      </c>
      <c r="F102" s="58" t="e">
        <f t="shared" si="20"/>
        <v>#DIV/0!</v>
      </c>
      <c r="G102" s="12" t="e">
        <f t="shared" si="21"/>
        <v>#DIV/0!</v>
      </c>
      <c r="H102" s="58">
        <v>0.95199999999999996</v>
      </c>
      <c r="I102" s="59" t="e">
        <f t="shared" ref="I102:I110" si="31">D102*H102</f>
        <v>#DIV/0!</v>
      </c>
      <c r="J102" s="33" t="e">
        <f>I102/$E$16*100</f>
        <v>#DIV/0!</v>
      </c>
      <c r="K102" s="12" t="e">
        <f t="shared" si="25"/>
        <v>#DIV/0!</v>
      </c>
      <c r="L102" s="57" t="e">
        <f>J102/$G$115*100</f>
        <v>#DIV/0!</v>
      </c>
      <c r="M102" s="95"/>
    </row>
    <row r="103" spans="1:13" s="92" customFormat="1" ht="15" x14ac:dyDescent="0.2">
      <c r="A103" s="60" t="s">
        <v>111</v>
      </c>
      <c r="B103" s="149"/>
      <c r="C103" s="58">
        <v>0.88604907499999996</v>
      </c>
      <c r="D103" s="12" t="e">
        <f t="shared" si="19"/>
        <v>#DIV/0!</v>
      </c>
      <c r="E103" s="58" t="s">
        <v>65</v>
      </c>
      <c r="F103" s="58" t="e">
        <f t="shared" si="20"/>
        <v>#DIV/0!</v>
      </c>
      <c r="G103" s="12" t="e">
        <f t="shared" si="21"/>
        <v>#DIV/0!</v>
      </c>
      <c r="H103" s="58">
        <v>0.95169999999999999</v>
      </c>
      <c r="I103" s="59" t="e">
        <f t="shared" si="31"/>
        <v>#DIV/0!</v>
      </c>
      <c r="J103" s="33" t="e">
        <f t="shared" ref="J103:J110" si="32">I103/$E$16*100</f>
        <v>#DIV/0!</v>
      </c>
      <c r="K103" s="12" t="e">
        <f t="shared" si="25"/>
        <v>#DIV/0!</v>
      </c>
      <c r="L103" s="57" t="e">
        <f t="shared" ref="L103:L110" si="33">J103/$G$115*100</f>
        <v>#DIV/0!</v>
      </c>
      <c r="M103" s="95"/>
    </row>
    <row r="104" spans="1:13" s="92" customFormat="1" ht="15" x14ac:dyDescent="0.2">
      <c r="A104" s="60" t="s">
        <v>112</v>
      </c>
      <c r="B104" s="149"/>
      <c r="C104" s="58">
        <v>0.87990399600000002</v>
      </c>
      <c r="D104" s="12" t="e">
        <f t="shared" si="19"/>
        <v>#DIV/0!</v>
      </c>
      <c r="E104" s="58" t="s">
        <v>103</v>
      </c>
      <c r="F104" s="58" t="e">
        <f t="shared" si="20"/>
        <v>#DIV/0!</v>
      </c>
      <c r="G104" s="12" t="e">
        <f t="shared" si="21"/>
        <v>#DIV/0!</v>
      </c>
      <c r="H104" s="58">
        <v>0.95620000000000005</v>
      </c>
      <c r="I104" s="59" t="e">
        <f t="shared" si="31"/>
        <v>#DIV/0!</v>
      </c>
      <c r="J104" s="33" t="e">
        <f t="shared" si="32"/>
        <v>#DIV/0!</v>
      </c>
      <c r="K104" s="12" t="e">
        <f t="shared" si="25"/>
        <v>#DIV/0!</v>
      </c>
      <c r="L104" s="57" t="e">
        <f t="shared" si="33"/>
        <v>#DIV/0!</v>
      </c>
      <c r="M104" s="95"/>
    </row>
    <row r="105" spans="1:13" s="92" customFormat="1" ht="15" x14ac:dyDescent="0.2">
      <c r="A105" s="60" t="s">
        <v>113</v>
      </c>
      <c r="B105" s="149"/>
      <c r="C105" s="58">
        <v>0.87447139100000004</v>
      </c>
      <c r="D105" s="12" t="e">
        <f t="shared" si="19"/>
        <v>#DIV/0!</v>
      </c>
      <c r="E105" s="58" t="s">
        <v>103</v>
      </c>
      <c r="F105" s="58" t="e">
        <f t="shared" si="20"/>
        <v>#DIV/0!</v>
      </c>
      <c r="G105" s="12" t="e">
        <f t="shared" si="21"/>
        <v>#DIV/0!</v>
      </c>
      <c r="H105" s="58">
        <v>0.95599999999999996</v>
      </c>
      <c r="I105" s="59" t="e">
        <f t="shared" si="31"/>
        <v>#DIV/0!</v>
      </c>
      <c r="J105" s="33" t="e">
        <f t="shared" si="32"/>
        <v>#DIV/0!</v>
      </c>
      <c r="K105" s="12" t="e">
        <f t="shared" si="25"/>
        <v>#DIV/0!</v>
      </c>
      <c r="L105" s="57" t="e">
        <f t="shared" si="33"/>
        <v>#DIV/0!</v>
      </c>
      <c r="M105" s="95"/>
    </row>
    <row r="106" spans="1:13" s="92" customFormat="1" ht="15" x14ac:dyDescent="0.2">
      <c r="A106" s="60" t="s">
        <v>114</v>
      </c>
      <c r="B106" s="149"/>
      <c r="C106" s="58">
        <v>0.86075628800000004</v>
      </c>
      <c r="D106" s="12" t="e">
        <f t="shared" si="19"/>
        <v>#DIV/0!</v>
      </c>
      <c r="E106" s="58" t="s">
        <v>103</v>
      </c>
      <c r="F106" s="58" t="e">
        <f t="shared" si="20"/>
        <v>#DIV/0!</v>
      </c>
      <c r="G106" s="12" t="e">
        <f t="shared" si="21"/>
        <v>#DIV/0!</v>
      </c>
      <c r="H106" s="58">
        <v>0.95569999999999999</v>
      </c>
      <c r="I106" s="59" t="e">
        <f t="shared" si="31"/>
        <v>#DIV/0!</v>
      </c>
      <c r="J106" s="33" t="e">
        <f t="shared" si="32"/>
        <v>#DIV/0!</v>
      </c>
      <c r="K106" s="12" t="e">
        <f t="shared" si="25"/>
        <v>#DIV/0!</v>
      </c>
      <c r="L106" s="57" t="e">
        <f t="shared" si="33"/>
        <v>#DIV/0!</v>
      </c>
      <c r="M106" s="95"/>
    </row>
    <row r="107" spans="1:13" s="92" customFormat="1" ht="15" x14ac:dyDescent="0.2">
      <c r="A107" s="60" t="s">
        <v>115</v>
      </c>
      <c r="B107" s="149"/>
      <c r="C107" s="58">
        <v>0.87001843499999998</v>
      </c>
      <c r="D107" s="12" t="e">
        <f t="shared" si="19"/>
        <v>#DIV/0!</v>
      </c>
      <c r="E107" s="58" t="s">
        <v>103</v>
      </c>
      <c r="F107" s="58" t="e">
        <f t="shared" si="20"/>
        <v>#DIV/0!</v>
      </c>
      <c r="G107" s="12" t="e">
        <f t="shared" si="21"/>
        <v>#DIV/0!</v>
      </c>
      <c r="H107" s="58">
        <v>0.95379999999999998</v>
      </c>
      <c r="I107" s="59" t="e">
        <f t="shared" si="31"/>
        <v>#DIV/0!</v>
      </c>
      <c r="J107" s="33" t="e">
        <f t="shared" si="32"/>
        <v>#DIV/0!</v>
      </c>
      <c r="K107" s="12" t="e">
        <f t="shared" si="25"/>
        <v>#DIV/0!</v>
      </c>
      <c r="L107" s="57" t="e">
        <f t="shared" si="33"/>
        <v>#DIV/0!</v>
      </c>
      <c r="M107" s="95"/>
    </row>
    <row r="108" spans="1:13" s="92" customFormat="1" ht="15" x14ac:dyDescent="0.2">
      <c r="A108" s="60" t="s">
        <v>116</v>
      </c>
      <c r="B108" s="149"/>
      <c r="C108" s="58">
        <v>0.85986569700000004</v>
      </c>
      <c r="D108" s="12" t="e">
        <f t="shared" si="19"/>
        <v>#DIV/0!</v>
      </c>
      <c r="E108" s="58" t="s">
        <v>47</v>
      </c>
      <c r="F108" s="58" t="e">
        <f t="shared" si="20"/>
        <v>#DIV/0!</v>
      </c>
      <c r="G108" s="12" t="e">
        <f t="shared" si="21"/>
        <v>#DIV/0!</v>
      </c>
      <c r="H108" s="58">
        <v>0.95930000000000004</v>
      </c>
      <c r="I108" s="59" t="e">
        <f t="shared" si="31"/>
        <v>#DIV/0!</v>
      </c>
      <c r="J108" s="33" t="e">
        <f t="shared" si="32"/>
        <v>#DIV/0!</v>
      </c>
      <c r="K108" s="12" t="e">
        <f t="shared" si="25"/>
        <v>#DIV/0!</v>
      </c>
      <c r="L108" s="57" t="e">
        <f t="shared" si="33"/>
        <v>#DIV/0!</v>
      </c>
      <c r="M108" s="95"/>
    </row>
    <row r="109" spans="1:13" s="92" customFormat="1" ht="15" x14ac:dyDescent="0.2">
      <c r="A109" s="60" t="s">
        <v>117</v>
      </c>
      <c r="B109" s="149"/>
      <c r="C109" s="58">
        <v>0.86503112599999998</v>
      </c>
      <c r="D109" s="12" t="e">
        <f t="shared" si="19"/>
        <v>#DIV/0!</v>
      </c>
      <c r="E109" s="58" t="s">
        <v>47</v>
      </c>
      <c r="F109" s="58" t="e">
        <f t="shared" si="20"/>
        <v>#DIV/0!</v>
      </c>
      <c r="G109" s="12" t="e">
        <f t="shared" si="21"/>
        <v>#DIV/0!</v>
      </c>
      <c r="H109" s="58">
        <v>0.95950000000000002</v>
      </c>
      <c r="I109" s="59" t="e">
        <f t="shared" si="31"/>
        <v>#DIV/0!</v>
      </c>
      <c r="J109" s="33" t="e">
        <f t="shared" si="32"/>
        <v>#DIV/0!</v>
      </c>
      <c r="K109" s="12" t="e">
        <f t="shared" si="25"/>
        <v>#DIV/0!</v>
      </c>
      <c r="L109" s="57" t="e">
        <f t="shared" si="33"/>
        <v>#DIV/0!</v>
      </c>
      <c r="M109" s="95"/>
    </row>
    <row r="110" spans="1:13" s="92" customFormat="1" ht="15" x14ac:dyDescent="0.2">
      <c r="A110" s="60" t="s">
        <v>118</v>
      </c>
      <c r="B110" s="149"/>
      <c r="C110" s="58">
        <v>0.85487838699999996</v>
      </c>
      <c r="D110" s="12" t="e">
        <f t="shared" si="19"/>
        <v>#DIV/0!</v>
      </c>
      <c r="E110" s="58" t="s">
        <v>47</v>
      </c>
      <c r="F110" s="58" t="e">
        <f t="shared" si="20"/>
        <v>#DIV/0!</v>
      </c>
      <c r="G110" s="12" t="e">
        <f t="shared" si="21"/>
        <v>#DIV/0!</v>
      </c>
      <c r="H110" s="58">
        <v>0.95899999999999996</v>
      </c>
      <c r="I110" s="59" t="e">
        <f t="shared" si="31"/>
        <v>#DIV/0!</v>
      </c>
      <c r="J110" s="33" t="e">
        <f t="shared" si="32"/>
        <v>#DIV/0!</v>
      </c>
      <c r="K110" s="12" t="e">
        <f t="shared" si="25"/>
        <v>#DIV/0!</v>
      </c>
      <c r="L110" s="57" t="e">
        <f t="shared" si="33"/>
        <v>#DIV/0!</v>
      </c>
      <c r="M110" s="95"/>
    </row>
    <row r="111" spans="1:13" ht="31.5" x14ac:dyDescent="0.25">
      <c r="A111" s="7" t="s">
        <v>119</v>
      </c>
      <c r="B111" s="13"/>
      <c r="C111" s="14"/>
      <c r="D111" s="14" t="e">
        <f>SUM(D102:D110)</f>
        <v>#DIV/0!</v>
      </c>
      <c r="E111" s="14"/>
      <c r="F111" s="14" t="e">
        <f>SUM(F102:F110)</f>
        <v>#DIV/0!</v>
      </c>
      <c r="G111" s="14" t="e">
        <f>SUM(G102:G110)</f>
        <v>#DIV/0!</v>
      </c>
      <c r="H111" s="14"/>
      <c r="I111" s="14" t="e">
        <f>SUM(I102:I110)</f>
        <v>#DIV/0!</v>
      </c>
      <c r="J111" s="14" t="e">
        <f>SUM(J102:J110)</f>
        <v>#DIV/0!</v>
      </c>
      <c r="K111" s="14" t="e">
        <f>SUM(K102:K110)</f>
        <v>#DIV/0!</v>
      </c>
      <c r="L111" s="14" t="e">
        <f>SUM(L102:L110)</f>
        <v>#DIV/0!</v>
      </c>
      <c r="M111" s="38"/>
    </row>
    <row r="112" spans="1:13" ht="15.75" x14ac:dyDescent="0.25">
      <c r="A112" s="7" t="s">
        <v>120</v>
      </c>
      <c r="B112" s="13"/>
      <c r="C112" s="14"/>
      <c r="D112" s="14" t="e">
        <f>D101+D111</f>
        <v>#DIV/0!</v>
      </c>
      <c r="E112" s="14"/>
      <c r="F112" s="14" t="e">
        <f>F101+F111</f>
        <v>#DIV/0!</v>
      </c>
      <c r="G112" s="14" t="e">
        <f>G101+G111</f>
        <v>#DIV/0!</v>
      </c>
      <c r="H112" s="14"/>
      <c r="I112" s="14" t="e">
        <f>I101+I111</f>
        <v>#DIV/0!</v>
      </c>
      <c r="J112" s="14" t="e">
        <f>J101+J111</f>
        <v>#DIV/0!</v>
      </c>
      <c r="K112" s="14" t="e">
        <f>K101+K111</f>
        <v>#DIV/0!</v>
      </c>
      <c r="L112" s="14" t="e">
        <f>L101+L111</f>
        <v>#DIV/0!</v>
      </c>
      <c r="M112" s="38"/>
    </row>
    <row r="113" spans="1:12" ht="17.25" x14ac:dyDescent="0.35">
      <c r="A113" s="228" t="s">
        <v>121</v>
      </c>
      <c r="B113" s="228"/>
      <c r="C113" s="24"/>
      <c r="D113" s="94" t="e">
        <f>D47+D72+D92+D112</f>
        <v>#DIV/0!</v>
      </c>
      <c r="E113" s="25"/>
      <c r="F113" s="26"/>
      <c r="G113" s="27"/>
      <c r="H113" s="27"/>
      <c r="I113" s="27"/>
      <c r="J113" s="27"/>
      <c r="K113" s="27"/>
      <c r="L113" s="17"/>
    </row>
    <row r="114" spans="1:12" ht="17.25" x14ac:dyDescent="0.35">
      <c r="A114" s="229" t="s">
        <v>122</v>
      </c>
      <c r="B114" s="230"/>
      <c r="C114" s="28"/>
      <c r="D114" s="27"/>
      <c r="E114" s="29"/>
      <c r="F114" s="35" t="e">
        <f>F47+F72+F92+F112</f>
        <v>#DIV/0!</v>
      </c>
      <c r="G114" s="26"/>
      <c r="H114" s="30"/>
      <c r="I114" s="30"/>
      <c r="J114" s="30"/>
      <c r="K114" s="27"/>
      <c r="L114" s="17"/>
    </row>
    <row r="115" spans="1:12" ht="31.5" customHeight="1" x14ac:dyDescent="0.25">
      <c r="A115" s="231" t="s">
        <v>123</v>
      </c>
      <c r="B115" s="231"/>
      <c r="C115" s="28"/>
      <c r="D115" s="30"/>
      <c r="E115" s="29"/>
      <c r="F115" s="31"/>
      <c r="G115" s="32" t="e">
        <f>G47+G72+G92+G112</f>
        <v>#DIV/0!</v>
      </c>
      <c r="H115" s="46"/>
      <c r="I115" s="46"/>
      <c r="J115" s="46"/>
      <c r="K115" s="188"/>
      <c r="L115" s="17"/>
    </row>
    <row r="116" spans="1:12" ht="15.75" x14ac:dyDescent="0.25">
      <c r="A116" s="232" t="s">
        <v>124</v>
      </c>
      <c r="B116" s="232"/>
      <c r="C116" s="17"/>
      <c r="D116" s="26"/>
      <c r="E116" s="25"/>
      <c r="F116" s="26"/>
      <c r="G116" s="26"/>
      <c r="H116" s="26"/>
      <c r="I116" s="36" t="e">
        <f>I47+I72+I92+I112</f>
        <v>#DIV/0!</v>
      </c>
      <c r="K116" s="188"/>
      <c r="L116" s="17"/>
    </row>
    <row r="117" spans="1:12" ht="15.75" x14ac:dyDescent="0.25">
      <c r="A117" s="198" t="s">
        <v>78</v>
      </c>
      <c r="B117" s="199"/>
      <c r="C117" s="14"/>
      <c r="D117" s="14" t="e">
        <f>D72</f>
        <v>#DIV/0!</v>
      </c>
      <c r="E117" s="14"/>
      <c r="F117" s="14" t="e">
        <f t="shared" ref="F117:L117" si="34">F72</f>
        <v>#DIV/0!</v>
      </c>
      <c r="G117" s="14" t="e">
        <f t="shared" si="34"/>
        <v>#DIV/0!</v>
      </c>
      <c r="H117" s="14"/>
      <c r="I117" s="14" t="e">
        <f t="shared" si="34"/>
        <v>#DIV/0!</v>
      </c>
      <c r="J117" s="14" t="e">
        <f t="shared" si="34"/>
        <v>#DIV/0!</v>
      </c>
      <c r="K117" s="14" t="e">
        <f t="shared" si="34"/>
        <v>#DIV/0!</v>
      </c>
      <c r="L117" s="14" t="e">
        <f t="shared" si="34"/>
        <v>#DIV/0!</v>
      </c>
    </row>
    <row r="118" spans="1:12" x14ac:dyDescent="0.2">
      <c r="E118" s="1"/>
    </row>
    <row r="119" spans="1:12" x14ac:dyDescent="0.2">
      <c r="E119" s="1"/>
    </row>
  </sheetData>
  <mergeCells count="33">
    <mergeCell ref="I11:L11"/>
    <mergeCell ref="I7:L7"/>
    <mergeCell ref="E7:H7"/>
    <mergeCell ref="I10:L10"/>
    <mergeCell ref="I6:L6"/>
    <mergeCell ref="I8:L8"/>
    <mergeCell ref="I9:L9"/>
    <mergeCell ref="A10:D10"/>
    <mergeCell ref="A17:D17"/>
    <mergeCell ref="E9:H9"/>
    <mergeCell ref="E12:H12"/>
    <mergeCell ref="E10:H10"/>
    <mergeCell ref="I12:L12"/>
    <mergeCell ref="A113:B113"/>
    <mergeCell ref="A114:B114"/>
    <mergeCell ref="A115:B115"/>
    <mergeCell ref="A116:B116"/>
    <mergeCell ref="A117:B117"/>
    <mergeCell ref="E17:H17"/>
    <mergeCell ref="A18:D18"/>
    <mergeCell ref="E18:H18"/>
    <mergeCell ref="A1:L1"/>
    <mergeCell ref="A15:D15"/>
    <mergeCell ref="E15:H15"/>
    <mergeCell ref="A16:D16"/>
    <mergeCell ref="E16:H16"/>
    <mergeCell ref="A6:D6"/>
    <mergeCell ref="A7:D7"/>
    <mergeCell ref="A8:D8"/>
    <mergeCell ref="A9:D9"/>
    <mergeCell ref="A12:D12"/>
    <mergeCell ref="E6:H6"/>
    <mergeCell ref="E8:H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8FC1-8F20-4457-A9CB-45DAE26D8E0D}">
  <dimension ref="A1:L319"/>
  <sheetViews>
    <sheetView zoomScaleNormal="100" workbookViewId="0">
      <selection activeCell="A3" sqref="A3"/>
    </sheetView>
  </sheetViews>
  <sheetFormatPr defaultColWidth="22.42578125" defaultRowHeight="12.75" x14ac:dyDescent="0.2"/>
  <cols>
    <col min="1" max="1" width="20.5703125" style="38" bestFit="1" customWidth="1"/>
    <col min="2" max="2" width="21.5703125" style="38" customWidth="1"/>
    <col min="3" max="3" width="20.28515625" style="38" customWidth="1"/>
    <col min="4" max="4" width="25.7109375" style="38" customWidth="1"/>
    <col min="5" max="5" width="12.5703125" style="39" customWidth="1"/>
    <col min="6" max="7" width="12.28515625" style="38" customWidth="1"/>
    <col min="8" max="9" width="11" style="38" customWidth="1"/>
    <col min="10" max="10" width="12" style="38" customWidth="1"/>
    <col min="11" max="11" width="10.5703125" style="38" customWidth="1"/>
    <col min="12" max="12" width="13.42578125" style="38" customWidth="1"/>
    <col min="13" max="16384" width="22.42578125" style="37"/>
  </cols>
  <sheetData>
    <row r="1" spans="1:12" ht="18" x14ac:dyDescent="0.2">
      <c r="A1" s="209" t="s">
        <v>259</v>
      </c>
      <c r="B1" s="209"/>
      <c r="C1" s="209"/>
      <c r="D1" s="209"/>
      <c r="E1" s="209"/>
      <c r="F1" s="209"/>
      <c r="G1" s="209"/>
      <c r="H1" s="209"/>
      <c r="I1" s="209"/>
      <c r="J1" s="209"/>
      <c r="K1" s="209"/>
      <c r="L1" s="209"/>
    </row>
    <row r="2" spans="1:12" ht="15.75" x14ac:dyDescent="0.25">
      <c r="A2" s="96"/>
      <c r="B2" s="96"/>
      <c r="C2" s="96"/>
      <c r="D2" s="96"/>
      <c r="E2" s="75"/>
      <c r="F2" s="80"/>
      <c r="G2" s="74"/>
      <c r="H2" s="74"/>
      <c r="I2" s="74"/>
      <c r="J2" s="74"/>
      <c r="K2" s="44"/>
      <c r="L2" s="44"/>
    </row>
    <row r="3" spans="1:12" s="144" customFormat="1" ht="19.899999999999999" customHeight="1" x14ac:dyDescent="0.2">
      <c r="A3" s="142" t="s">
        <v>278</v>
      </c>
      <c r="B3" s="143"/>
      <c r="C3" s="143"/>
    </row>
    <row r="4" spans="1:12" s="144" customFormat="1" ht="19.899999999999999" customHeight="1" x14ac:dyDescent="0.2">
      <c r="A4" s="142"/>
      <c r="B4" s="143"/>
      <c r="C4" s="143"/>
    </row>
    <row r="5" spans="1:12" s="144" customFormat="1" ht="19.899999999999999" customHeight="1" x14ac:dyDescent="0.2">
      <c r="A5" s="170" t="s">
        <v>264</v>
      </c>
      <c r="B5" s="143"/>
      <c r="C5" s="143"/>
      <c r="E5" s="145" t="s">
        <v>263</v>
      </c>
      <c r="F5" s="146"/>
      <c r="I5" s="145" t="s">
        <v>254</v>
      </c>
    </row>
    <row r="6" spans="1:12" s="144" customFormat="1" ht="19.899999999999999" customHeight="1" x14ac:dyDescent="0.2">
      <c r="A6" s="219" t="s">
        <v>270</v>
      </c>
      <c r="B6" s="220"/>
      <c r="C6" s="220"/>
      <c r="D6" s="221"/>
      <c r="E6" s="213"/>
      <c r="F6" s="214"/>
      <c r="G6" s="214"/>
      <c r="H6" s="214"/>
      <c r="I6" s="240">
        <v>36785</v>
      </c>
      <c r="J6" s="241"/>
      <c r="K6" s="241"/>
      <c r="L6" s="242"/>
    </row>
    <row r="7" spans="1:12" s="144" customFormat="1" ht="19.899999999999999" customHeight="1" x14ac:dyDescent="0.2">
      <c r="A7" s="216" t="s">
        <v>271</v>
      </c>
      <c r="B7" s="217"/>
      <c r="C7" s="217"/>
      <c r="D7" s="218"/>
      <c r="E7" s="200"/>
      <c r="F7" s="201"/>
      <c r="G7" s="201"/>
      <c r="H7" s="202"/>
      <c r="I7" s="237" t="s">
        <v>279</v>
      </c>
      <c r="J7" s="238"/>
      <c r="K7" s="238"/>
      <c r="L7" s="239"/>
    </row>
    <row r="8" spans="1:12" s="144" customFormat="1" ht="19.899999999999999" customHeight="1" x14ac:dyDescent="0.2">
      <c r="A8" s="222" t="s">
        <v>272</v>
      </c>
      <c r="B8" s="223"/>
      <c r="C8" s="223"/>
      <c r="D8" s="224"/>
      <c r="E8" s="200"/>
      <c r="F8" s="201"/>
      <c r="G8" s="201"/>
      <c r="H8" s="201"/>
      <c r="I8" s="237" t="s">
        <v>255</v>
      </c>
      <c r="J8" s="238"/>
      <c r="K8" s="238"/>
      <c r="L8" s="239"/>
    </row>
    <row r="9" spans="1:12" s="144" customFormat="1" ht="19.899999999999999" customHeight="1" x14ac:dyDescent="0.2">
      <c r="A9" s="216" t="s">
        <v>273</v>
      </c>
      <c r="B9" s="217"/>
      <c r="C9" s="217"/>
      <c r="D9" s="218"/>
      <c r="E9" s="200"/>
      <c r="F9" s="201"/>
      <c r="G9" s="201"/>
      <c r="H9" s="201"/>
      <c r="I9" s="237" t="s">
        <v>262</v>
      </c>
      <c r="J9" s="238"/>
      <c r="K9" s="238"/>
      <c r="L9" s="239"/>
    </row>
    <row r="10" spans="1:12" s="144" customFormat="1" ht="19.899999999999999" customHeight="1" x14ac:dyDescent="0.2">
      <c r="A10" s="222" t="s">
        <v>253</v>
      </c>
      <c r="B10" s="223"/>
      <c r="C10" s="223"/>
      <c r="D10" s="224"/>
      <c r="E10" s="200"/>
      <c r="F10" s="201"/>
      <c r="G10" s="201"/>
      <c r="H10" s="201"/>
      <c r="I10" s="237" t="s">
        <v>280</v>
      </c>
      <c r="J10" s="238"/>
      <c r="K10" s="238"/>
      <c r="L10" s="239"/>
    </row>
    <row r="11" spans="1:12" s="144" customFormat="1" ht="19.899999999999999" customHeight="1" x14ac:dyDescent="0.2">
      <c r="A11" s="181" t="s">
        <v>285</v>
      </c>
      <c r="B11" s="182"/>
      <c r="C11" s="182"/>
      <c r="D11" s="183"/>
      <c r="E11" s="184"/>
      <c r="F11" s="185"/>
      <c r="G11" s="185"/>
      <c r="H11" s="185"/>
      <c r="I11" s="234" t="s">
        <v>286</v>
      </c>
      <c r="J11" s="235"/>
      <c r="K11" s="235"/>
      <c r="L11" s="236"/>
    </row>
    <row r="12" spans="1:12" s="144" customFormat="1" ht="19.899999999999999" customHeight="1" x14ac:dyDescent="0.2">
      <c r="A12" s="203" t="s">
        <v>284</v>
      </c>
      <c r="B12" s="204"/>
      <c r="C12" s="204"/>
      <c r="D12" s="205"/>
      <c r="E12" s="233"/>
      <c r="F12" s="207"/>
      <c r="G12" s="207"/>
      <c r="H12" s="207"/>
      <c r="I12" s="225" t="s">
        <v>266</v>
      </c>
      <c r="J12" s="226"/>
      <c r="K12" s="226"/>
      <c r="L12" s="227"/>
    </row>
    <row r="13" spans="1:12" s="144" customFormat="1" ht="19.899999999999999" customHeight="1" x14ac:dyDescent="0.2">
      <c r="A13" s="15"/>
      <c r="B13" s="19"/>
      <c r="C13" s="3"/>
      <c r="D13" s="20"/>
      <c r="E13" s="18"/>
      <c r="F13" s="3"/>
      <c r="G13" s="3"/>
      <c r="H13" s="3"/>
      <c r="I13" s="3"/>
      <c r="J13" s="3"/>
      <c r="K13" s="3"/>
      <c r="L13" s="93"/>
    </row>
    <row r="14" spans="1:12" s="144" customFormat="1" ht="19.899999999999999" customHeight="1" x14ac:dyDescent="0.2">
      <c r="A14" s="171" t="s">
        <v>265</v>
      </c>
      <c r="B14" s="19"/>
      <c r="C14" s="3"/>
      <c r="D14" s="20"/>
      <c r="E14" s="18"/>
      <c r="F14" s="3"/>
      <c r="G14" s="3"/>
      <c r="H14" s="3"/>
      <c r="I14" s="3"/>
      <c r="J14" s="3"/>
      <c r="K14" s="3"/>
      <c r="L14" s="93"/>
    </row>
    <row r="15" spans="1:12" s="144" customFormat="1" ht="19.899999999999999" customHeight="1" x14ac:dyDescent="0.2">
      <c r="A15" s="210" t="s">
        <v>274</v>
      </c>
      <c r="B15" s="211"/>
      <c r="C15" s="211"/>
      <c r="D15" s="212"/>
      <c r="E15" s="213"/>
      <c r="F15" s="214"/>
      <c r="G15" s="214"/>
      <c r="H15" s="215"/>
      <c r="I15" s="3"/>
      <c r="J15" s="3"/>
      <c r="K15" s="3"/>
      <c r="L15" s="93"/>
    </row>
    <row r="16" spans="1:12" s="144" customFormat="1" ht="19.899999999999999" customHeight="1" x14ac:dyDescent="0.2">
      <c r="A16" s="216" t="s">
        <v>275</v>
      </c>
      <c r="B16" s="217"/>
      <c r="C16" s="217"/>
      <c r="D16" s="218"/>
      <c r="E16" s="200"/>
      <c r="F16" s="201"/>
      <c r="G16" s="201"/>
      <c r="H16" s="202"/>
      <c r="I16" s="3"/>
      <c r="J16" s="3"/>
      <c r="K16" s="3"/>
      <c r="L16" s="93"/>
    </row>
    <row r="17" spans="1:12" s="144" customFormat="1" ht="19.899999999999999" customHeight="1" x14ac:dyDescent="0.2">
      <c r="A17" s="222" t="s">
        <v>294</v>
      </c>
      <c r="B17" s="223"/>
      <c r="C17" s="223"/>
      <c r="D17" s="224"/>
      <c r="E17" s="200"/>
      <c r="F17" s="201"/>
      <c r="G17" s="201"/>
      <c r="H17" s="202"/>
      <c r="I17" s="3"/>
      <c r="J17" s="3"/>
      <c r="K17" s="3"/>
      <c r="L17" s="93"/>
    </row>
    <row r="18" spans="1:12" s="144" customFormat="1" ht="23.25" x14ac:dyDescent="0.2">
      <c r="A18" s="203" t="s">
        <v>295</v>
      </c>
      <c r="B18" s="204"/>
      <c r="C18" s="204"/>
      <c r="D18" s="205"/>
      <c r="E18" s="206"/>
      <c r="F18" s="207"/>
      <c r="G18" s="207"/>
      <c r="H18" s="208"/>
      <c r="I18" s="3"/>
      <c r="J18" s="3"/>
      <c r="K18" s="3"/>
      <c r="L18" s="93"/>
    </row>
    <row r="19" spans="1:12" s="38" customFormat="1" ht="15" x14ac:dyDescent="0.2">
      <c r="A19" s="76"/>
      <c r="B19" s="79"/>
      <c r="C19" s="74"/>
      <c r="D19" s="78"/>
      <c r="E19" s="77"/>
      <c r="F19" s="74"/>
      <c r="G19" s="74"/>
      <c r="H19" s="74"/>
      <c r="I19" s="74"/>
      <c r="J19" s="74"/>
      <c r="K19" s="74"/>
      <c r="L19" s="44"/>
    </row>
    <row r="20" spans="1:12" s="38" customFormat="1" ht="15" x14ac:dyDescent="0.2">
      <c r="A20" s="76"/>
      <c r="B20" s="76"/>
      <c r="C20" s="74"/>
      <c r="D20" s="74"/>
      <c r="E20" s="75"/>
      <c r="F20" s="74"/>
      <c r="G20" s="74"/>
      <c r="H20" s="74"/>
      <c r="I20" s="74"/>
      <c r="J20" s="74"/>
      <c r="K20" s="74"/>
      <c r="L20" s="44"/>
    </row>
    <row r="21" spans="1:12" s="38" customFormat="1" ht="144.75" x14ac:dyDescent="0.2">
      <c r="A21" s="70" t="s">
        <v>0</v>
      </c>
      <c r="B21" s="70" t="s">
        <v>1</v>
      </c>
      <c r="C21" s="73" t="s">
        <v>126</v>
      </c>
      <c r="D21" s="70" t="s">
        <v>3</v>
      </c>
      <c r="E21" s="72" t="s">
        <v>4</v>
      </c>
      <c r="F21" s="70" t="s">
        <v>5</v>
      </c>
      <c r="G21" s="70" t="s">
        <v>6</v>
      </c>
      <c r="H21" s="70" t="s">
        <v>7</v>
      </c>
      <c r="I21" s="70" t="s">
        <v>8</v>
      </c>
      <c r="J21" s="70" t="s">
        <v>9</v>
      </c>
      <c r="K21" s="71" t="s">
        <v>10</v>
      </c>
      <c r="L21" s="70" t="s">
        <v>11</v>
      </c>
    </row>
    <row r="22" spans="1:12" s="38" customFormat="1" ht="15" x14ac:dyDescent="0.2">
      <c r="A22" s="67" t="s">
        <v>12</v>
      </c>
      <c r="B22" s="148"/>
      <c r="C22" s="59">
        <v>1.4534207370000001</v>
      </c>
      <c r="D22" s="173" t="e">
        <f>(B22*$E$17*1.0059*C22)/$E$18</f>
        <v>#DIV/0!</v>
      </c>
      <c r="E22" s="58">
        <v>0.98680000000000001</v>
      </c>
      <c r="F22" s="58" t="e">
        <f t="shared" ref="F22:F46" si="0">D22*E22</f>
        <v>#DIV/0!</v>
      </c>
      <c r="G22" s="58" t="e">
        <f t="shared" ref="G22:G46" si="1">(F22/$E$16)*100</f>
        <v>#DIV/0!</v>
      </c>
      <c r="H22" s="59">
        <v>0.86270000000000002</v>
      </c>
      <c r="I22" s="59" t="e">
        <f t="shared" ref="I22:I46" si="2">D22*H22</f>
        <v>#DIV/0!</v>
      </c>
      <c r="J22" s="59" t="e">
        <f>I22/$E$16*100</f>
        <v>#DIV/0!</v>
      </c>
      <c r="K22" s="58" t="e">
        <f>J22/$I$116*100</f>
        <v>#DIV/0!</v>
      </c>
      <c r="L22" s="57" t="e">
        <f>J22/$G$115*100</f>
        <v>#DIV/0!</v>
      </c>
    </row>
    <row r="23" spans="1:12" s="38" customFormat="1" ht="15" x14ac:dyDescent="0.2">
      <c r="A23" s="69" t="s">
        <v>13</v>
      </c>
      <c r="B23" s="148"/>
      <c r="C23" s="58">
        <v>1.2351583420000001</v>
      </c>
      <c r="D23" s="58" t="e">
        <f t="shared" ref="D23:D46" si="3">(B23*$E$17*1.0059*C23)/$E$18</f>
        <v>#DIV/0!</v>
      </c>
      <c r="E23" s="58">
        <v>0.98970000000000002</v>
      </c>
      <c r="F23" s="58" t="e">
        <f t="shared" si="0"/>
        <v>#DIV/0!</v>
      </c>
      <c r="G23" s="58" t="e">
        <f t="shared" si="1"/>
        <v>#DIV/0!</v>
      </c>
      <c r="H23" s="58">
        <v>0.89229999999999998</v>
      </c>
      <c r="I23" s="59" t="e">
        <f t="shared" si="2"/>
        <v>#DIV/0!</v>
      </c>
      <c r="J23" s="59" t="e">
        <f t="shared" ref="J23:J86" si="4">I23/$E$16*100</f>
        <v>#DIV/0!</v>
      </c>
      <c r="K23" s="58" t="e">
        <f t="shared" ref="K23:K86" si="5">J23/$I$116*100</f>
        <v>#DIV/0!</v>
      </c>
      <c r="L23" s="57" t="e">
        <f t="shared" ref="L23:L86" si="6">J23/$G$115*100</f>
        <v>#DIV/0!</v>
      </c>
    </row>
    <row r="24" spans="1:12" s="38" customFormat="1" ht="15" x14ac:dyDescent="0.2">
      <c r="A24" s="69" t="s">
        <v>14</v>
      </c>
      <c r="B24" s="148"/>
      <c r="C24" s="58">
        <v>1.1259348170000001</v>
      </c>
      <c r="D24" s="58" t="e">
        <f t="shared" si="3"/>
        <v>#DIV/0!</v>
      </c>
      <c r="E24" s="58" t="s">
        <v>15</v>
      </c>
      <c r="F24" s="58" t="e">
        <f t="shared" si="0"/>
        <v>#DIV/0!</v>
      </c>
      <c r="G24" s="58" t="e">
        <f t="shared" si="1"/>
        <v>#DIV/0!</v>
      </c>
      <c r="H24" s="58">
        <v>0.91139999999999999</v>
      </c>
      <c r="I24" s="59" t="e">
        <f t="shared" si="2"/>
        <v>#DIV/0!</v>
      </c>
      <c r="J24" s="59" t="e">
        <f t="shared" si="4"/>
        <v>#DIV/0!</v>
      </c>
      <c r="K24" s="58" t="e">
        <f t="shared" si="5"/>
        <v>#DIV/0!</v>
      </c>
      <c r="L24" s="57" t="e">
        <f t="shared" si="6"/>
        <v>#DIV/0!</v>
      </c>
    </row>
    <row r="25" spans="1:12" s="38" customFormat="1" ht="15" x14ac:dyDescent="0.2">
      <c r="A25" s="60" t="s">
        <v>16</v>
      </c>
      <c r="B25" s="149"/>
      <c r="C25" s="58">
        <v>1.060474564</v>
      </c>
      <c r="D25" s="58" t="e">
        <f t="shared" si="3"/>
        <v>#DIV/0!</v>
      </c>
      <c r="E25" s="58" t="s">
        <v>17</v>
      </c>
      <c r="F25" s="58" t="e">
        <f t="shared" si="0"/>
        <v>#DIV/0!</v>
      </c>
      <c r="G25" s="58" t="e">
        <f t="shared" si="1"/>
        <v>#DIV/0!</v>
      </c>
      <c r="H25" s="58">
        <v>0.92469999999999997</v>
      </c>
      <c r="I25" s="59" t="e">
        <f t="shared" si="2"/>
        <v>#DIV/0!</v>
      </c>
      <c r="J25" s="59" t="e">
        <f t="shared" si="4"/>
        <v>#DIV/0!</v>
      </c>
      <c r="K25" s="58" t="e">
        <f t="shared" si="5"/>
        <v>#DIV/0!</v>
      </c>
      <c r="L25" s="57" t="e">
        <f t="shared" si="6"/>
        <v>#DIV/0!</v>
      </c>
    </row>
    <row r="26" spans="1:12" s="38" customFormat="1" ht="15" x14ac:dyDescent="0.2">
      <c r="A26" s="60" t="s">
        <v>18</v>
      </c>
      <c r="B26" s="149"/>
      <c r="C26" s="58">
        <v>1.036654049</v>
      </c>
      <c r="D26" s="58" t="e">
        <f t="shared" si="3"/>
        <v>#DIV/0!</v>
      </c>
      <c r="E26" s="58" t="s">
        <v>19</v>
      </c>
      <c r="F26" s="58" t="e">
        <f t="shared" si="0"/>
        <v>#DIV/0!</v>
      </c>
      <c r="G26" s="58" t="e">
        <f t="shared" si="1"/>
        <v>#DIV/0!</v>
      </c>
      <c r="H26" s="58">
        <v>0.93</v>
      </c>
      <c r="I26" s="59" t="e">
        <f t="shared" si="2"/>
        <v>#DIV/0!</v>
      </c>
      <c r="J26" s="59" t="e">
        <f t="shared" si="4"/>
        <v>#DIV/0!</v>
      </c>
      <c r="K26" s="58" t="e">
        <f t="shared" si="5"/>
        <v>#DIV/0!</v>
      </c>
      <c r="L26" s="57" t="e">
        <f t="shared" si="6"/>
        <v>#DIV/0!</v>
      </c>
    </row>
    <row r="27" spans="1:12" s="38" customFormat="1" ht="15" x14ac:dyDescent="0.2">
      <c r="A27" s="60" t="s">
        <v>20</v>
      </c>
      <c r="B27" s="149"/>
      <c r="C27" s="58">
        <v>1.016803619</v>
      </c>
      <c r="D27" s="58" t="e">
        <f t="shared" si="3"/>
        <v>#DIV/0!</v>
      </c>
      <c r="E27" s="58" t="s">
        <v>19</v>
      </c>
      <c r="F27" s="58" t="e">
        <f t="shared" si="0"/>
        <v>#DIV/0!</v>
      </c>
      <c r="G27" s="58" t="e">
        <f t="shared" si="1"/>
        <v>#DIV/0!</v>
      </c>
      <c r="H27" s="58">
        <v>0.93459999999999999</v>
      </c>
      <c r="I27" s="59" t="e">
        <f t="shared" si="2"/>
        <v>#DIV/0!</v>
      </c>
      <c r="J27" s="59" t="e">
        <f t="shared" si="4"/>
        <v>#DIV/0!</v>
      </c>
      <c r="K27" s="58" t="e">
        <f t="shared" si="5"/>
        <v>#DIV/0!</v>
      </c>
      <c r="L27" s="57" t="e">
        <f t="shared" si="6"/>
        <v>#DIV/0!</v>
      </c>
    </row>
    <row r="28" spans="1:12" s="38" customFormat="1" ht="15" x14ac:dyDescent="0.2">
      <c r="A28" s="67" t="s">
        <v>21</v>
      </c>
      <c r="B28" s="149"/>
      <c r="C28" s="58">
        <v>1.016803619</v>
      </c>
      <c r="D28" s="58" t="e">
        <f t="shared" si="3"/>
        <v>#DIV/0!</v>
      </c>
      <c r="E28" s="58" t="s">
        <v>22</v>
      </c>
      <c r="F28" s="58" t="e">
        <f t="shared" si="0"/>
        <v>#DIV/0!</v>
      </c>
      <c r="G28" s="58" t="e">
        <f t="shared" si="1"/>
        <v>#DIV/0!</v>
      </c>
      <c r="H28" s="58">
        <v>0.93459999999999999</v>
      </c>
      <c r="I28" s="59" t="e">
        <f t="shared" si="2"/>
        <v>#DIV/0!</v>
      </c>
      <c r="J28" s="59" t="e">
        <f t="shared" si="4"/>
        <v>#DIV/0!</v>
      </c>
      <c r="K28" s="58" t="e">
        <f t="shared" si="5"/>
        <v>#DIV/0!</v>
      </c>
      <c r="L28" s="57" t="e">
        <f t="shared" si="6"/>
        <v>#DIV/0!</v>
      </c>
    </row>
    <row r="29" spans="1:12" s="38" customFormat="1" ht="15" x14ac:dyDescent="0.2">
      <c r="A29" s="68" t="s">
        <v>23</v>
      </c>
      <c r="B29" s="149"/>
      <c r="C29" s="58">
        <v>1</v>
      </c>
      <c r="D29" s="58" t="e">
        <f t="shared" si="3"/>
        <v>#DIV/0!</v>
      </c>
      <c r="E29" s="58" t="s">
        <v>24</v>
      </c>
      <c r="F29" s="58" t="e">
        <f t="shared" si="0"/>
        <v>#DIV/0!</v>
      </c>
      <c r="G29" s="58" t="e">
        <f t="shared" si="1"/>
        <v>#DIV/0!</v>
      </c>
      <c r="H29" s="58">
        <v>0.93859999999999999</v>
      </c>
      <c r="I29" s="59" t="e">
        <f t="shared" si="2"/>
        <v>#DIV/0!</v>
      </c>
      <c r="J29" s="59" t="e">
        <f t="shared" si="4"/>
        <v>#DIV/0!</v>
      </c>
      <c r="K29" s="58" t="e">
        <f t="shared" si="5"/>
        <v>#DIV/0!</v>
      </c>
      <c r="L29" s="57" t="e">
        <f t="shared" si="6"/>
        <v>#DIV/0!</v>
      </c>
    </row>
    <row r="30" spans="1:12" s="38" customFormat="1" ht="15" x14ac:dyDescent="0.2">
      <c r="A30" s="67" t="s">
        <v>25</v>
      </c>
      <c r="B30" s="149"/>
      <c r="C30" s="58">
        <v>1</v>
      </c>
      <c r="D30" s="58" t="e">
        <f t="shared" si="3"/>
        <v>#DIV/0!</v>
      </c>
      <c r="E30" s="58" t="s">
        <v>24</v>
      </c>
      <c r="F30" s="58" t="e">
        <f t="shared" si="0"/>
        <v>#DIV/0!</v>
      </c>
      <c r="G30" s="58" t="e">
        <f t="shared" si="1"/>
        <v>#DIV/0!</v>
      </c>
      <c r="H30" s="58">
        <v>0.93859999999999999</v>
      </c>
      <c r="I30" s="59" t="e">
        <f t="shared" si="2"/>
        <v>#DIV/0!</v>
      </c>
      <c r="J30" s="59" t="e">
        <f t="shared" si="4"/>
        <v>#DIV/0!</v>
      </c>
      <c r="K30" s="58" t="e">
        <f t="shared" si="5"/>
        <v>#DIV/0!</v>
      </c>
      <c r="L30" s="57" t="e">
        <f t="shared" si="6"/>
        <v>#DIV/0!</v>
      </c>
    </row>
    <row r="31" spans="1:12" s="38" customFormat="1" ht="15" x14ac:dyDescent="0.2">
      <c r="A31" s="67" t="s">
        <v>26</v>
      </c>
      <c r="B31" s="149"/>
      <c r="C31" s="58">
        <v>1</v>
      </c>
      <c r="D31" s="58" t="e">
        <f t="shared" si="3"/>
        <v>#DIV/0!</v>
      </c>
      <c r="E31" s="58" t="s">
        <v>24</v>
      </c>
      <c r="F31" s="58" t="e">
        <f t="shared" si="0"/>
        <v>#DIV/0!</v>
      </c>
      <c r="G31" s="58" t="e">
        <f t="shared" si="1"/>
        <v>#DIV/0!</v>
      </c>
      <c r="H31" s="58">
        <v>0.93859999999999999</v>
      </c>
      <c r="I31" s="59" t="e">
        <f t="shared" si="2"/>
        <v>#DIV/0!</v>
      </c>
      <c r="J31" s="59" t="e">
        <f t="shared" si="4"/>
        <v>#DIV/0!</v>
      </c>
      <c r="K31" s="58" t="e">
        <f t="shared" si="5"/>
        <v>#DIV/0!</v>
      </c>
      <c r="L31" s="57" t="e">
        <f t="shared" si="6"/>
        <v>#DIV/0!</v>
      </c>
    </row>
    <row r="32" spans="1:12" s="38" customFormat="1" ht="15" x14ac:dyDescent="0.2">
      <c r="A32" s="60" t="s">
        <v>27</v>
      </c>
      <c r="B32" s="149"/>
      <c r="C32" s="58">
        <v>0.98559689800000005</v>
      </c>
      <c r="D32" s="58" t="e">
        <f t="shared" si="3"/>
        <v>#DIV/0!</v>
      </c>
      <c r="E32" s="58" t="s">
        <v>28</v>
      </c>
      <c r="F32" s="58" t="e">
        <f t="shared" si="0"/>
        <v>#DIV/0!</v>
      </c>
      <c r="G32" s="58" t="e">
        <f t="shared" si="1"/>
        <v>#DIV/0!</v>
      </c>
      <c r="H32" s="58">
        <v>0.94210000000000005</v>
      </c>
      <c r="I32" s="59" t="e">
        <f t="shared" si="2"/>
        <v>#DIV/0!</v>
      </c>
      <c r="J32" s="59" t="e">
        <f t="shared" si="4"/>
        <v>#DIV/0!</v>
      </c>
      <c r="K32" s="58" t="e">
        <f t="shared" si="5"/>
        <v>#DIV/0!</v>
      </c>
      <c r="L32" s="57" t="e">
        <f t="shared" si="6"/>
        <v>#DIV/0!</v>
      </c>
    </row>
    <row r="33" spans="1:12" s="38" customFormat="1" ht="15" x14ac:dyDescent="0.2">
      <c r="A33" s="67" t="s">
        <v>29</v>
      </c>
      <c r="B33" s="149"/>
      <c r="C33" s="58">
        <v>0.98559689800000005</v>
      </c>
      <c r="D33" s="58" t="e">
        <f t="shared" si="3"/>
        <v>#DIV/0!</v>
      </c>
      <c r="E33" s="58" t="s">
        <v>28</v>
      </c>
      <c r="F33" s="58" t="e">
        <f t="shared" si="0"/>
        <v>#DIV/0!</v>
      </c>
      <c r="G33" s="58" t="e">
        <f t="shared" si="1"/>
        <v>#DIV/0!</v>
      </c>
      <c r="H33" s="58">
        <v>0.94210000000000005</v>
      </c>
      <c r="I33" s="59" t="e">
        <f t="shared" si="2"/>
        <v>#DIV/0!</v>
      </c>
      <c r="J33" s="59" t="e">
        <f t="shared" si="4"/>
        <v>#DIV/0!</v>
      </c>
      <c r="K33" s="58" t="e">
        <f t="shared" si="5"/>
        <v>#DIV/0!</v>
      </c>
      <c r="L33" s="57" t="e">
        <f t="shared" si="6"/>
        <v>#DIV/0!</v>
      </c>
    </row>
    <row r="34" spans="1:12" s="38" customFormat="1" ht="15" x14ac:dyDescent="0.2">
      <c r="A34" s="60" t="s">
        <v>30</v>
      </c>
      <c r="B34" s="149"/>
      <c r="C34" s="58">
        <v>0.973132675</v>
      </c>
      <c r="D34" s="58" t="e">
        <f t="shared" si="3"/>
        <v>#DIV/0!</v>
      </c>
      <c r="E34" s="58" t="s">
        <v>31</v>
      </c>
      <c r="F34" s="58" t="e">
        <f t="shared" si="0"/>
        <v>#DIV/0!</v>
      </c>
      <c r="G34" s="58" t="e">
        <f t="shared" si="1"/>
        <v>#DIV/0!</v>
      </c>
      <c r="H34" s="58">
        <v>0.94530000000000003</v>
      </c>
      <c r="I34" s="59" t="e">
        <f t="shared" si="2"/>
        <v>#DIV/0!</v>
      </c>
      <c r="J34" s="59" t="e">
        <f t="shared" si="4"/>
        <v>#DIV/0!</v>
      </c>
      <c r="K34" s="58" t="e">
        <f t="shared" si="5"/>
        <v>#DIV/0!</v>
      </c>
      <c r="L34" s="57" t="e">
        <f t="shared" si="6"/>
        <v>#DIV/0!</v>
      </c>
    </row>
    <row r="35" spans="1:12" s="38" customFormat="1" ht="15" x14ac:dyDescent="0.2">
      <c r="A35" s="67" t="s">
        <v>32</v>
      </c>
      <c r="B35" s="149"/>
      <c r="C35" s="58">
        <v>0.973132675</v>
      </c>
      <c r="D35" s="58" t="e">
        <f t="shared" si="3"/>
        <v>#DIV/0!</v>
      </c>
      <c r="E35" s="58" t="s">
        <v>31</v>
      </c>
      <c r="F35" s="58" t="e">
        <f t="shared" si="0"/>
        <v>#DIV/0!</v>
      </c>
      <c r="G35" s="58" t="e">
        <f t="shared" si="1"/>
        <v>#DIV/0!</v>
      </c>
      <c r="H35" s="58">
        <v>0.94530000000000003</v>
      </c>
      <c r="I35" s="59" t="e">
        <f t="shared" si="2"/>
        <v>#DIV/0!</v>
      </c>
      <c r="J35" s="59" t="e">
        <f t="shared" si="4"/>
        <v>#DIV/0!</v>
      </c>
      <c r="K35" s="58" t="e">
        <f t="shared" si="5"/>
        <v>#DIV/0!</v>
      </c>
      <c r="L35" s="57" t="e">
        <f t="shared" si="6"/>
        <v>#DIV/0!</v>
      </c>
    </row>
    <row r="36" spans="1:12" s="38" customFormat="1" ht="15" x14ac:dyDescent="0.2">
      <c r="A36" s="67" t="s">
        <v>33</v>
      </c>
      <c r="B36" s="149"/>
      <c r="C36" s="58">
        <v>0.973132675</v>
      </c>
      <c r="D36" s="58" t="e">
        <f t="shared" si="3"/>
        <v>#DIV/0!</v>
      </c>
      <c r="E36" s="58" t="s">
        <v>34</v>
      </c>
      <c r="F36" s="58" t="e">
        <f t="shared" si="0"/>
        <v>#DIV/0!</v>
      </c>
      <c r="G36" s="58" t="e">
        <f t="shared" si="1"/>
        <v>#DIV/0!</v>
      </c>
      <c r="H36" s="58">
        <v>0.94530000000000003</v>
      </c>
      <c r="I36" s="59" t="e">
        <f t="shared" si="2"/>
        <v>#DIV/0!</v>
      </c>
      <c r="J36" s="59" t="e">
        <f t="shared" si="4"/>
        <v>#DIV/0!</v>
      </c>
      <c r="K36" s="58" t="e">
        <f t="shared" si="5"/>
        <v>#DIV/0!</v>
      </c>
      <c r="L36" s="57" t="e">
        <f t="shared" si="6"/>
        <v>#DIV/0!</v>
      </c>
    </row>
    <row r="37" spans="1:12" s="38" customFormat="1" ht="15" x14ac:dyDescent="0.2">
      <c r="A37" s="60" t="s">
        <v>35</v>
      </c>
      <c r="B37" s="149"/>
      <c r="C37" s="58">
        <v>0.96223802000000003</v>
      </c>
      <c r="D37" s="58" t="e">
        <f t="shared" si="3"/>
        <v>#DIV/0!</v>
      </c>
      <c r="E37" s="58" t="s">
        <v>36</v>
      </c>
      <c r="F37" s="58" t="e">
        <f t="shared" si="0"/>
        <v>#DIV/0!</v>
      </c>
      <c r="G37" s="58" t="e">
        <f t="shared" si="1"/>
        <v>#DIV/0!</v>
      </c>
      <c r="H37" s="58">
        <v>0.94810000000000005</v>
      </c>
      <c r="I37" s="59" t="e">
        <f t="shared" si="2"/>
        <v>#DIV/0!</v>
      </c>
      <c r="J37" s="59" t="e">
        <f t="shared" si="4"/>
        <v>#DIV/0!</v>
      </c>
      <c r="K37" s="58" t="e">
        <f t="shared" si="5"/>
        <v>#DIV/0!</v>
      </c>
      <c r="L37" s="57" t="e">
        <f t="shared" si="6"/>
        <v>#DIV/0!</v>
      </c>
    </row>
    <row r="38" spans="1:12" s="38" customFormat="1" ht="15" x14ac:dyDescent="0.2">
      <c r="A38" s="67" t="s">
        <v>37</v>
      </c>
      <c r="B38" s="149"/>
      <c r="C38" s="58">
        <v>0.96223802000000003</v>
      </c>
      <c r="D38" s="58" t="e">
        <f t="shared" si="3"/>
        <v>#DIV/0!</v>
      </c>
      <c r="E38" s="58" t="s">
        <v>36</v>
      </c>
      <c r="F38" s="58" t="e">
        <f t="shared" si="0"/>
        <v>#DIV/0!</v>
      </c>
      <c r="G38" s="58" t="e">
        <f t="shared" si="1"/>
        <v>#DIV/0!</v>
      </c>
      <c r="H38" s="58">
        <v>0.94810000000000005</v>
      </c>
      <c r="I38" s="59" t="e">
        <f t="shared" si="2"/>
        <v>#DIV/0!</v>
      </c>
      <c r="J38" s="59" t="e">
        <f t="shared" si="4"/>
        <v>#DIV/0!</v>
      </c>
      <c r="K38" s="58" t="e">
        <f t="shared" si="5"/>
        <v>#DIV/0!</v>
      </c>
      <c r="L38" s="57" t="e">
        <f t="shared" si="6"/>
        <v>#DIV/0!</v>
      </c>
    </row>
    <row r="39" spans="1:12" s="38" customFormat="1" ht="15" x14ac:dyDescent="0.2">
      <c r="A39" s="60" t="s">
        <v>38</v>
      </c>
      <c r="B39" s="149"/>
      <c r="C39" s="58">
        <v>0.95263595199999995</v>
      </c>
      <c r="D39" s="58" t="e">
        <f t="shared" si="3"/>
        <v>#DIV/0!</v>
      </c>
      <c r="E39" s="58" t="s">
        <v>39</v>
      </c>
      <c r="F39" s="58" t="e">
        <f t="shared" si="0"/>
        <v>#DIV/0!</v>
      </c>
      <c r="G39" s="58" t="e">
        <f t="shared" si="1"/>
        <v>#DIV/0!</v>
      </c>
      <c r="H39" s="58">
        <v>0.95069999999999999</v>
      </c>
      <c r="I39" s="59" t="e">
        <f t="shared" si="2"/>
        <v>#DIV/0!</v>
      </c>
      <c r="J39" s="59" t="e">
        <f t="shared" si="4"/>
        <v>#DIV/0!</v>
      </c>
      <c r="K39" s="58" t="e">
        <f t="shared" si="5"/>
        <v>#DIV/0!</v>
      </c>
      <c r="L39" s="57" t="e">
        <f t="shared" si="6"/>
        <v>#DIV/0!</v>
      </c>
    </row>
    <row r="40" spans="1:12" s="38" customFormat="1" ht="15" x14ac:dyDescent="0.2">
      <c r="A40" s="67" t="s">
        <v>40</v>
      </c>
      <c r="B40" s="149"/>
      <c r="C40" s="58">
        <v>0.95263595199999995</v>
      </c>
      <c r="D40" s="58" t="e">
        <f t="shared" si="3"/>
        <v>#DIV/0!</v>
      </c>
      <c r="E40" s="58" t="s">
        <v>39</v>
      </c>
      <c r="F40" s="58" t="e">
        <f t="shared" si="0"/>
        <v>#DIV/0!</v>
      </c>
      <c r="G40" s="58" t="e">
        <f t="shared" si="1"/>
        <v>#DIV/0!</v>
      </c>
      <c r="H40" s="58">
        <v>0.95069999999999999</v>
      </c>
      <c r="I40" s="59" t="e">
        <f t="shared" si="2"/>
        <v>#DIV/0!</v>
      </c>
      <c r="J40" s="59" t="e">
        <f t="shared" si="4"/>
        <v>#DIV/0!</v>
      </c>
      <c r="K40" s="58" t="e">
        <f t="shared" si="5"/>
        <v>#DIV/0!</v>
      </c>
      <c r="L40" s="57" t="e">
        <f t="shared" si="6"/>
        <v>#DIV/0!</v>
      </c>
    </row>
    <row r="41" spans="1:12" s="38" customFormat="1" ht="15" x14ac:dyDescent="0.2">
      <c r="A41" s="67" t="s">
        <v>41</v>
      </c>
      <c r="B41" s="149"/>
      <c r="C41" s="58">
        <v>0.95263595199999995</v>
      </c>
      <c r="D41" s="58" t="e">
        <f t="shared" si="3"/>
        <v>#DIV/0!</v>
      </c>
      <c r="E41" s="58" t="s">
        <v>39</v>
      </c>
      <c r="F41" s="58" t="e">
        <f t="shared" si="0"/>
        <v>#DIV/0!</v>
      </c>
      <c r="G41" s="58" t="e">
        <f t="shared" si="1"/>
        <v>#DIV/0!</v>
      </c>
      <c r="H41" s="58">
        <v>0.95069999999999999</v>
      </c>
      <c r="I41" s="59" t="e">
        <f t="shared" si="2"/>
        <v>#DIV/0!</v>
      </c>
      <c r="J41" s="59" t="e">
        <f t="shared" si="4"/>
        <v>#DIV/0!</v>
      </c>
      <c r="K41" s="58" t="e">
        <f t="shared" si="5"/>
        <v>#DIV/0!</v>
      </c>
      <c r="L41" s="57" t="e">
        <f t="shared" si="6"/>
        <v>#DIV/0!</v>
      </c>
    </row>
    <row r="42" spans="1:12" ht="15" x14ac:dyDescent="0.2">
      <c r="A42" s="60" t="s">
        <v>42</v>
      </c>
      <c r="B42" s="149"/>
      <c r="C42" s="58">
        <v>0.94404948799999999</v>
      </c>
      <c r="D42" s="58" t="e">
        <f t="shared" si="3"/>
        <v>#DIV/0!</v>
      </c>
      <c r="E42" s="58" t="s">
        <v>43</v>
      </c>
      <c r="F42" s="58" t="e">
        <f t="shared" si="0"/>
        <v>#DIV/0!</v>
      </c>
      <c r="G42" s="58" t="e">
        <f t="shared" si="1"/>
        <v>#DIV/0!</v>
      </c>
      <c r="H42" s="58">
        <v>0.95299999999999996</v>
      </c>
      <c r="I42" s="59" t="e">
        <f t="shared" si="2"/>
        <v>#DIV/0!</v>
      </c>
      <c r="J42" s="59" t="e">
        <f t="shared" si="4"/>
        <v>#DIV/0!</v>
      </c>
      <c r="K42" s="58" t="e">
        <f t="shared" si="5"/>
        <v>#DIV/0!</v>
      </c>
      <c r="L42" s="57" t="e">
        <f t="shared" si="6"/>
        <v>#DIV/0!</v>
      </c>
    </row>
    <row r="43" spans="1:12" ht="15" x14ac:dyDescent="0.2">
      <c r="A43" s="60" t="s">
        <v>44</v>
      </c>
      <c r="B43" s="149"/>
      <c r="C43" s="58">
        <v>0.92946172999999999</v>
      </c>
      <c r="D43" s="58" t="e">
        <f t="shared" si="3"/>
        <v>#DIV/0!</v>
      </c>
      <c r="E43" s="58" t="s">
        <v>45</v>
      </c>
      <c r="F43" s="58" t="e">
        <f t="shared" si="0"/>
        <v>#DIV/0!</v>
      </c>
      <c r="G43" s="58" t="e">
        <f t="shared" si="1"/>
        <v>#DIV/0!</v>
      </c>
      <c r="H43" s="58">
        <v>0.95699999999999996</v>
      </c>
      <c r="I43" s="59" t="e">
        <f t="shared" si="2"/>
        <v>#DIV/0!</v>
      </c>
      <c r="J43" s="59" t="e">
        <f t="shared" si="4"/>
        <v>#DIV/0!</v>
      </c>
      <c r="K43" s="58" t="e">
        <f t="shared" si="5"/>
        <v>#DIV/0!</v>
      </c>
      <c r="L43" s="57" t="e">
        <f t="shared" si="6"/>
        <v>#DIV/0!</v>
      </c>
    </row>
    <row r="44" spans="1:12" ht="15" x14ac:dyDescent="0.2">
      <c r="A44" s="60" t="s">
        <v>46</v>
      </c>
      <c r="B44" s="149"/>
      <c r="C44" s="58">
        <v>0.92327578200000004</v>
      </c>
      <c r="D44" s="58" t="e">
        <f t="shared" si="3"/>
        <v>#DIV/0!</v>
      </c>
      <c r="E44" s="58" t="s">
        <v>47</v>
      </c>
      <c r="F44" s="58" t="e">
        <f t="shared" si="0"/>
        <v>#DIV/0!</v>
      </c>
      <c r="G44" s="58" t="e">
        <f t="shared" si="1"/>
        <v>#DIV/0!</v>
      </c>
      <c r="H44" s="58">
        <v>0.95879999999999999</v>
      </c>
      <c r="I44" s="59" t="e">
        <f t="shared" si="2"/>
        <v>#DIV/0!</v>
      </c>
      <c r="J44" s="59" t="e">
        <f t="shared" si="4"/>
        <v>#DIV/0!</v>
      </c>
      <c r="K44" s="58" t="e">
        <f t="shared" si="5"/>
        <v>#DIV/0!</v>
      </c>
      <c r="L44" s="57" t="e">
        <f t="shared" si="6"/>
        <v>#DIV/0!</v>
      </c>
    </row>
    <row r="45" spans="1:12" ht="15" x14ac:dyDescent="0.2">
      <c r="A45" s="60" t="s">
        <v>48</v>
      </c>
      <c r="B45" s="149"/>
      <c r="C45" s="58">
        <v>0.91764380000000001</v>
      </c>
      <c r="D45" s="58" t="e">
        <f t="shared" si="3"/>
        <v>#DIV/0!</v>
      </c>
      <c r="E45" s="58" t="s">
        <v>49</v>
      </c>
      <c r="F45" s="58" t="e">
        <f t="shared" si="0"/>
        <v>#DIV/0!</v>
      </c>
      <c r="G45" s="58" t="e">
        <f t="shared" si="1"/>
        <v>#DIV/0!</v>
      </c>
      <c r="H45" s="58">
        <v>0.96040000000000003</v>
      </c>
      <c r="I45" s="59" t="e">
        <f t="shared" si="2"/>
        <v>#DIV/0!</v>
      </c>
      <c r="J45" s="59" t="e">
        <f t="shared" si="4"/>
        <v>#DIV/0!</v>
      </c>
      <c r="K45" s="58" t="e">
        <f t="shared" si="5"/>
        <v>#DIV/0!</v>
      </c>
      <c r="L45" s="57" t="e">
        <f t="shared" si="6"/>
        <v>#DIV/0!</v>
      </c>
    </row>
    <row r="46" spans="1:12" ht="15" x14ac:dyDescent="0.2">
      <c r="A46" s="60" t="s">
        <v>50</v>
      </c>
      <c r="B46" s="149"/>
      <c r="C46" s="58">
        <v>0.90758009399999995</v>
      </c>
      <c r="D46" s="58" t="e">
        <f t="shared" si="3"/>
        <v>#DIV/0!</v>
      </c>
      <c r="E46" s="58" t="s">
        <v>51</v>
      </c>
      <c r="F46" s="58" t="e">
        <f t="shared" si="0"/>
        <v>#DIV/0!</v>
      </c>
      <c r="G46" s="58" t="e">
        <f t="shared" si="1"/>
        <v>#DIV/0!</v>
      </c>
      <c r="H46" s="58">
        <v>0.99629999999999996</v>
      </c>
      <c r="I46" s="59" t="e">
        <f t="shared" si="2"/>
        <v>#DIV/0!</v>
      </c>
      <c r="J46" s="59" t="e">
        <f t="shared" si="4"/>
        <v>#DIV/0!</v>
      </c>
      <c r="K46" s="58" t="e">
        <f t="shared" si="5"/>
        <v>#DIV/0!</v>
      </c>
      <c r="L46" s="57" t="e">
        <f t="shared" si="6"/>
        <v>#DIV/0!</v>
      </c>
    </row>
    <row r="47" spans="1:12" s="64" customFormat="1" ht="15.75" x14ac:dyDescent="0.25">
      <c r="A47" s="43" t="s">
        <v>52</v>
      </c>
      <c r="B47" s="66"/>
      <c r="C47" s="41"/>
      <c r="D47" s="41" t="e">
        <f>SUM(D22:D46)</f>
        <v>#DIV/0!</v>
      </c>
      <c r="E47" s="41"/>
      <c r="F47" s="41" t="e">
        <f>SUM(F22:F46)</f>
        <v>#DIV/0!</v>
      </c>
      <c r="G47" s="41" t="e">
        <f>SUM(G22:G46)</f>
        <v>#DIV/0!</v>
      </c>
      <c r="H47" s="41"/>
      <c r="I47" s="41" t="e">
        <f>SUM(I22:I46)</f>
        <v>#DIV/0!</v>
      </c>
      <c r="J47" s="41" t="e">
        <f t="shared" ref="J47:L47" si="7">SUM(J22:J46)</f>
        <v>#DIV/0!</v>
      </c>
      <c r="K47" s="41" t="e">
        <f t="shared" si="7"/>
        <v>#DIV/0!</v>
      </c>
      <c r="L47" s="41" t="e">
        <f t="shared" si="7"/>
        <v>#DIV/0!</v>
      </c>
    </row>
    <row r="48" spans="1:12" s="64" customFormat="1" ht="15" x14ac:dyDescent="0.2">
      <c r="A48" s="60" t="s">
        <v>53</v>
      </c>
      <c r="B48" s="149"/>
      <c r="C48" s="58">
        <v>0.977472071</v>
      </c>
      <c r="D48" s="58" t="e">
        <f t="shared" ref="D48:D55" si="8">(B48*$E$17*1.0059*C48)/$E$18</f>
        <v>#DIV/0!</v>
      </c>
      <c r="E48" s="58" t="s">
        <v>54</v>
      </c>
      <c r="F48" s="58" t="e">
        <f t="shared" ref="F48:F55" si="9">D48*E48</f>
        <v>#DIV/0!</v>
      </c>
      <c r="G48" s="58" t="e">
        <f t="shared" ref="G48:G55" si="10">(F48/$E$16)*100</f>
        <v>#DIV/0!</v>
      </c>
      <c r="H48" s="58">
        <v>0.94169999999999998</v>
      </c>
      <c r="I48" s="59" t="e">
        <f t="shared" ref="I48:I55" si="11">D48*H48</f>
        <v>#DIV/0!</v>
      </c>
      <c r="J48" s="59" t="e">
        <f t="shared" si="4"/>
        <v>#DIV/0!</v>
      </c>
      <c r="K48" s="58" t="e">
        <f t="shared" si="5"/>
        <v>#DIV/0!</v>
      </c>
      <c r="L48" s="57" t="e">
        <f t="shared" si="6"/>
        <v>#DIV/0!</v>
      </c>
    </row>
    <row r="49" spans="1:12" s="65" customFormat="1" ht="15" x14ac:dyDescent="0.2">
      <c r="A49" s="60" t="s">
        <v>55</v>
      </c>
      <c r="B49" s="149"/>
      <c r="C49" s="58">
        <v>0.95512879699999997</v>
      </c>
      <c r="D49" s="58" t="e">
        <f t="shared" si="8"/>
        <v>#DIV/0!</v>
      </c>
      <c r="E49" s="58" t="s">
        <v>36</v>
      </c>
      <c r="F49" s="58" t="e">
        <f t="shared" si="9"/>
        <v>#DIV/0!</v>
      </c>
      <c r="G49" s="58" t="e">
        <f t="shared" si="10"/>
        <v>#DIV/0!</v>
      </c>
      <c r="H49" s="58">
        <v>0.94769999999999999</v>
      </c>
      <c r="I49" s="59" t="e">
        <f t="shared" si="11"/>
        <v>#DIV/0!</v>
      </c>
      <c r="J49" s="59" t="e">
        <f t="shared" si="4"/>
        <v>#DIV/0!</v>
      </c>
      <c r="K49" s="58" t="e">
        <f t="shared" si="5"/>
        <v>#DIV/0!</v>
      </c>
      <c r="L49" s="57" t="e">
        <f t="shared" si="6"/>
        <v>#DIV/0!</v>
      </c>
    </row>
    <row r="50" spans="1:12" s="65" customFormat="1" ht="15" x14ac:dyDescent="0.2">
      <c r="A50" s="60" t="s">
        <v>56</v>
      </c>
      <c r="B50" s="149"/>
      <c r="C50" s="58">
        <v>0.95512879699999997</v>
      </c>
      <c r="D50" s="58" t="e">
        <f t="shared" si="8"/>
        <v>#DIV/0!</v>
      </c>
      <c r="E50" s="58" t="s">
        <v>36</v>
      </c>
      <c r="F50" s="58" t="e">
        <f t="shared" si="9"/>
        <v>#DIV/0!</v>
      </c>
      <c r="G50" s="58" t="e">
        <f t="shared" si="10"/>
        <v>#DIV/0!</v>
      </c>
      <c r="H50" s="58">
        <v>0.94769999999999999</v>
      </c>
      <c r="I50" s="59" t="e">
        <f t="shared" si="11"/>
        <v>#DIV/0!</v>
      </c>
      <c r="J50" s="59" t="e">
        <f t="shared" si="4"/>
        <v>#DIV/0!</v>
      </c>
      <c r="K50" s="58" t="e">
        <f t="shared" si="5"/>
        <v>#DIV/0!</v>
      </c>
      <c r="L50" s="57" t="e">
        <f t="shared" si="6"/>
        <v>#DIV/0!</v>
      </c>
    </row>
    <row r="51" spans="1:12" ht="15" x14ac:dyDescent="0.2">
      <c r="A51" s="60" t="s">
        <v>57</v>
      </c>
      <c r="B51" s="149"/>
      <c r="C51" s="58">
        <v>0.94580371200000002</v>
      </c>
      <c r="D51" s="58" t="e">
        <f t="shared" si="8"/>
        <v>#DIV/0!</v>
      </c>
      <c r="E51" s="58" t="s">
        <v>58</v>
      </c>
      <c r="F51" s="58" t="e">
        <f t="shared" si="9"/>
        <v>#DIV/0!</v>
      </c>
      <c r="G51" s="58" t="e">
        <f t="shared" si="10"/>
        <v>#DIV/0!</v>
      </c>
      <c r="H51" s="58">
        <v>0.95030000000000003</v>
      </c>
      <c r="I51" s="59" t="e">
        <f t="shared" si="11"/>
        <v>#DIV/0!</v>
      </c>
      <c r="J51" s="59" t="e">
        <f t="shared" si="4"/>
        <v>#DIV/0!</v>
      </c>
      <c r="K51" s="58" t="e">
        <f t="shared" si="5"/>
        <v>#DIV/0!</v>
      </c>
      <c r="L51" s="57" t="e">
        <f t="shared" si="6"/>
        <v>#DIV/0!</v>
      </c>
    </row>
    <row r="52" spans="1:12" ht="15" x14ac:dyDescent="0.2">
      <c r="A52" s="60" t="s">
        <v>59</v>
      </c>
      <c r="B52" s="149"/>
      <c r="C52" s="58">
        <v>0.93758655700000004</v>
      </c>
      <c r="D52" s="58" t="e">
        <f t="shared" si="8"/>
        <v>#DIV/0!</v>
      </c>
      <c r="E52" s="58" t="s">
        <v>43</v>
      </c>
      <c r="F52" s="58" t="e">
        <f t="shared" si="9"/>
        <v>#DIV/0!</v>
      </c>
      <c r="G52" s="58" t="e">
        <f t="shared" si="10"/>
        <v>#DIV/0!</v>
      </c>
      <c r="H52" s="58">
        <v>0.95269999999999999</v>
      </c>
      <c r="I52" s="59" t="e">
        <f t="shared" si="11"/>
        <v>#DIV/0!</v>
      </c>
      <c r="J52" s="59" t="e">
        <f t="shared" si="4"/>
        <v>#DIV/0!</v>
      </c>
      <c r="K52" s="58" t="e">
        <f t="shared" si="5"/>
        <v>#DIV/0!</v>
      </c>
      <c r="L52" s="57" t="e">
        <f t="shared" si="6"/>
        <v>#DIV/0!</v>
      </c>
    </row>
    <row r="53" spans="1:12" ht="15" x14ac:dyDescent="0.2">
      <c r="A53" s="60" t="s">
        <v>60</v>
      </c>
      <c r="B53" s="149"/>
      <c r="C53" s="58">
        <v>0.93758655700000004</v>
      </c>
      <c r="D53" s="58" t="e">
        <f t="shared" si="8"/>
        <v>#DIV/0!</v>
      </c>
      <c r="E53" s="58" t="s">
        <v>43</v>
      </c>
      <c r="F53" s="58" t="e">
        <f t="shared" si="9"/>
        <v>#DIV/0!</v>
      </c>
      <c r="G53" s="58" t="e">
        <f t="shared" si="10"/>
        <v>#DIV/0!</v>
      </c>
      <c r="H53" s="58">
        <v>0.95269999999999999</v>
      </c>
      <c r="I53" s="59" t="e">
        <f t="shared" si="11"/>
        <v>#DIV/0!</v>
      </c>
      <c r="J53" s="59" t="e">
        <f t="shared" si="4"/>
        <v>#DIV/0!</v>
      </c>
      <c r="K53" s="58" t="e">
        <f t="shared" si="5"/>
        <v>#DIV/0!</v>
      </c>
      <c r="L53" s="57" t="e">
        <f t="shared" si="6"/>
        <v>#DIV/0!</v>
      </c>
    </row>
    <row r="54" spans="1:12" ht="15" x14ac:dyDescent="0.2">
      <c r="A54" s="60" t="s">
        <v>61</v>
      </c>
      <c r="B54" s="149"/>
      <c r="C54" s="58">
        <v>0.93758655700000004</v>
      </c>
      <c r="D54" s="58" t="e">
        <f t="shared" si="8"/>
        <v>#DIV/0!</v>
      </c>
      <c r="E54" s="58" t="s">
        <v>43</v>
      </c>
      <c r="F54" s="58" t="e">
        <f t="shared" si="9"/>
        <v>#DIV/0!</v>
      </c>
      <c r="G54" s="58" t="e">
        <f t="shared" si="10"/>
        <v>#DIV/0!</v>
      </c>
      <c r="H54" s="58">
        <v>0.95269999999999999</v>
      </c>
      <c r="I54" s="59" t="e">
        <f t="shared" si="11"/>
        <v>#DIV/0!</v>
      </c>
      <c r="J54" s="59" t="e">
        <f t="shared" si="4"/>
        <v>#DIV/0!</v>
      </c>
      <c r="K54" s="58" t="e">
        <f t="shared" si="5"/>
        <v>#DIV/0!</v>
      </c>
      <c r="L54" s="57" t="e">
        <f t="shared" si="6"/>
        <v>#DIV/0!</v>
      </c>
    </row>
    <row r="55" spans="1:12" ht="15" x14ac:dyDescent="0.2">
      <c r="A55" s="60" t="s">
        <v>62</v>
      </c>
      <c r="B55" s="149"/>
      <c r="C55" s="58">
        <v>0.93758655700000004</v>
      </c>
      <c r="D55" s="58" t="e">
        <f t="shared" si="8"/>
        <v>#DIV/0!</v>
      </c>
      <c r="E55" s="58" t="s">
        <v>43</v>
      </c>
      <c r="F55" s="58" t="e">
        <f t="shared" si="9"/>
        <v>#DIV/0!</v>
      </c>
      <c r="G55" s="58" t="e">
        <f t="shared" si="10"/>
        <v>#DIV/0!</v>
      </c>
      <c r="H55" s="58">
        <v>0.95269999999999999</v>
      </c>
      <c r="I55" s="59" t="e">
        <f t="shared" si="11"/>
        <v>#DIV/0!</v>
      </c>
      <c r="J55" s="59" t="e">
        <f t="shared" si="4"/>
        <v>#DIV/0!</v>
      </c>
      <c r="K55" s="58" t="e">
        <f t="shared" si="5"/>
        <v>#DIV/0!</v>
      </c>
      <c r="L55" s="57" t="e">
        <f t="shared" si="6"/>
        <v>#DIV/0!</v>
      </c>
    </row>
    <row r="56" spans="1:12" s="64" customFormat="1" ht="15.75" x14ac:dyDescent="0.25">
      <c r="A56" s="43" t="s">
        <v>63</v>
      </c>
      <c r="B56" s="42"/>
      <c r="C56" s="41"/>
      <c r="D56" s="41" t="e">
        <f>SUM(D52:D55)</f>
        <v>#DIV/0!</v>
      </c>
      <c r="E56" s="41"/>
      <c r="F56" s="41" t="e">
        <f>SUM(F52:F55)</f>
        <v>#DIV/0!</v>
      </c>
      <c r="G56" s="41" t="e">
        <f>SUM(G52:G55)</f>
        <v>#DIV/0!</v>
      </c>
      <c r="H56" s="41"/>
      <c r="I56" s="41" t="e">
        <f>SUM(I52:I55)</f>
        <v>#DIV/0!</v>
      </c>
      <c r="J56" s="41" t="e">
        <f t="shared" ref="J56:L56" si="12">SUM(J52:J55)</f>
        <v>#DIV/0!</v>
      </c>
      <c r="K56" s="41" t="e">
        <f t="shared" ref="K56" si="13">SUM(K52:K55)</f>
        <v>#DIV/0!</v>
      </c>
      <c r="L56" s="41" t="e">
        <f t="shared" si="12"/>
        <v>#DIV/0!</v>
      </c>
    </row>
    <row r="57" spans="1:12" s="64" customFormat="1" ht="15.75" x14ac:dyDescent="0.25">
      <c r="A57" s="43" t="s">
        <v>64</v>
      </c>
      <c r="B57" s="42"/>
      <c r="C57" s="41"/>
      <c r="D57" s="41" t="e">
        <f>SUM(D48:D55)</f>
        <v>#DIV/0!</v>
      </c>
      <c r="E57" s="41"/>
      <c r="F57" s="41" t="e">
        <f>SUM(F48:F55)</f>
        <v>#DIV/0!</v>
      </c>
      <c r="G57" s="41" t="e">
        <f>SUM(G48:G55)</f>
        <v>#DIV/0!</v>
      </c>
      <c r="H57" s="41"/>
      <c r="I57" s="41" t="e">
        <f>SUM(I48:I55)</f>
        <v>#DIV/0!</v>
      </c>
      <c r="J57" s="41" t="e">
        <f t="shared" ref="J57:L57" si="14">SUM(J48:J55)</f>
        <v>#DIV/0!</v>
      </c>
      <c r="K57" s="41" t="e">
        <f t="shared" ref="K57" si="15">SUM(K48:K55)</f>
        <v>#DIV/0!</v>
      </c>
      <c r="L57" s="41" t="e">
        <f t="shared" si="14"/>
        <v>#DIV/0!</v>
      </c>
    </row>
    <row r="58" spans="1:12" ht="45" x14ac:dyDescent="0.2">
      <c r="A58" s="60" t="s">
        <v>293</v>
      </c>
      <c r="B58" s="149"/>
      <c r="C58" s="58">
        <v>0.93130828200000004</v>
      </c>
      <c r="D58" s="58" t="e">
        <f t="shared" ref="D58:D64" si="16">(B58*$E$17*1.0059*C58)/$E$18</f>
        <v>#DIV/0!</v>
      </c>
      <c r="E58" s="58" t="s">
        <v>65</v>
      </c>
      <c r="F58" s="58" t="e">
        <f t="shared" ref="F58:F64" si="17">D58*E58</f>
        <v>#DIV/0!</v>
      </c>
      <c r="G58" s="58" t="e">
        <f t="shared" ref="G58:G64" si="18">(F58/$E$16)*100</f>
        <v>#DIV/0!</v>
      </c>
      <c r="H58" s="58">
        <v>0.95240000000000002</v>
      </c>
      <c r="I58" s="59" t="e">
        <f t="shared" ref="I58:I64" si="19">D58*H58</f>
        <v>#DIV/0!</v>
      </c>
      <c r="J58" s="59" t="e">
        <f t="shared" si="4"/>
        <v>#DIV/0!</v>
      </c>
      <c r="K58" s="58" t="e">
        <f t="shared" si="5"/>
        <v>#DIV/0!</v>
      </c>
      <c r="L58" s="57" t="e">
        <f t="shared" si="6"/>
        <v>#DIV/0!</v>
      </c>
    </row>
    <row r="59" spans="1:12" ht="15" x14ac:dyDescent="0.2">
      <c r="A59" s="60" t="s">
        <v>66</v>
      </c>
      <c r="B59" s="149"/>
      <c r="C59" s="58">
        <v>0.93130828200000004</v>
      </c>
      <c r="D59" s="58" t="e">
        <f t="shared" si="16"/>
        <v>#DIV/0!</v>
      </c>
      <c r="E59" s="58" t="s">
        <v>65</v>
      </c>
      <c r="F59" s="58" t="e">
        <f t="shared" si="17"/>
        <v>#DIV/0!</v>
      </c>
      <c r="G59" s="58" t="e">
        <f t="shared" si="18"/>
        <v>#DIV/0!</v>
      </c>
      <c r="H59" s="58">
        <v>0.95240000000000002</v>
      </c>
      <c r="I59" s="59" t="e">
        <f t="shared" si="19"/>
        <v>#DIV/0!</v>
      </c>
      <c r="J59" s="59" t="e">
        <f t="shared" si="4"/>
        <v>#DIV/0!</v>
      </c>
      <c r="K59" s="58" t="e">
        <f t="shared" si="5"/>
        <v>#DIV/0!</v>
      </c>
      <c r="L59" s="57" t="e">
        <f t="shared" si="6"/>
        <v>#DIV/0!</v>
      </c>
    </row>
    <row r="60" spans="1:12" ht="15" x14ac:dyDescent="0.2">
      <c r="A60" s="60" t="s">
        <v>67</v>
      </c>
      <c r="B60" s="149"/>
      <c r="C60" s="58">
        <v>0.93130828200000004</v>
      </c>
      <c r="D60" s="58" t="e">
        <f t="shared" si="16"/>
        <v>#DIV/0!</v>
      </c>
      <c r="E60" s="58" t="s">
        <v>65</v>
      </c>
      <c r="F60" s="58" t="e">
        <f t="shared" si="17"/>
        <v>#DIV/0!</v>
      </c>
      <c r="G60" s="58" t="e">
        <f t="shared" si="18"/>
        <v>#DIV/0!</v>
      </c>
      <c r="H60" s="58">
        <v>0.95240000000000002</v>
      </c>
      <c r="I60" s="59" t="e">
        <f t="shared" si="19"/>
        <v>#DIV/0!</v>
      </c>
      <c r="J60" s="59" t="e">
        <f t="shared" si="4"/>
        <v>#DIV/0!</v>
      </c>
      <c r="K60" s="58" t="e">
        <f t="shared" si="5"/>
        <v>#DIV/0!</v>
      </c>
      <c r="L60" s="57" t="e">
        <f t="shared" si="6"/>
        <v>#DIV/0!</v>
      </c>
    </row>
    <row r="61" spans="1:12" ht="15" x14ac:dyDescent="0.2">
      <c r="A61" s="60" t="s">
        <v>68</v>
      </c>
      <c r="B61" s="149"/>
      <c r="C61" s="58">
        <v>0.93130828200000004</v>
      </c>
      <c r="D61" s="58" t="e">
        <f t="shared" si="16"/>
        <v>#DIV/0!</v>
      </c>
      <c r="E61" s="58" t="s">
        <v>65</v>
      </c>
      <c r="F61" s="58" t="e">
        <f t="shared" si="17"/>
        <v>#DIV/0!</v>
      </c>
      <c r="G61" s="58" t="e">
        <f t="shared" si="18"/>
        <v>#DIV/0!</v>
      </c>
      <c r="H61" s="58">
        <v>0.95240000000000002</v>
      </c>
      <c r="I61" s="59" t="e">
        <f t="shared" si="19"/>
        <v>#DIV/0!</v>
      </c>
      <c r="J61" s="59" t="e">
        <f t="shared" si="4"/>
        <v>#DIV/0!</v>
      </c>
      <c r="K61" s="58" t="e">
        <f t="shared" si="5"/>
        <v>#DIV/0!</v>
      </c>
      <c r="L61" s="57" t="e">
        <f t="shared" si="6"/>
        <v>#DIV/0!</v>
      </c>
    </row>
    <row r="62" spans="1:12" ht="15" x14ac:dyDescent="0.2">
      <c r="A62" s="60" t="s">
        <v>69</v>
      </c>
      <c r="B62" s="149"/>
      <c r="C62" s="58">
        <v>0.93130828200000004</v>
      </c>
      <c r="D62" s="58" t="e">
        <f t="shared" si="16"/>
        <v>#DIV/0!</v>
      </c>
      <c r="E62" s="58" t="s">
        <v>65</v>
      </c>
      <c r="F62" s="58" t="e">
        <f t="shared" si="17"/>
        <v>#DIV/0!</v>
      </c>
      <c r="G62" s="58" t="e">
        <f t="shared" si="18"/>
        <v>#DIV/0!</v>
      </c>
      <c r="H62" s="58">
        <v>0.95240000000000002</v>
      </c>
      <c r="I62" s="59" t="e">
        <f t="shared" si="19"/>
        <v>#DIV/0!</v>
      </c>
      <c r="J62" s="59" t="e">
        <f t="shared" si="4"/>
        <v>#DIV/0!</v>
      </c>
      <c r="K62" s="58" t="e">
        <f t="shared" si="5"/>
        <v>#DIV/0!</v>
      </c>
      <c r="L62" s="57" t="e">
        <f t="shared" si="6"/>
        <v>#DIV/0!</v>
      </c>
    </row>
    <row r="63" spans="1:12" ht="15" x14ac:dyDescent="0.2">
      <c r="A63" s="60" t="s">
        <v>70</v>
      </c>
      <c r="B63" s="149"/>
      <c r="C63" s="58">
        <v>0.93130828200000004</v>
      </c>
      <c r="D63" s="58" t="e">
        <f t="shared" si="16"/>
        <v>#DIV/0!</v>
      </c>
      <c r="E63" s="58" t="s">
        <v>65</v>
      </c>
      <c r="F63" s="58" t="e">
        <f t="shared" si="17"/>
        <v>#DIV/0!</v>
      </c>
      <c r="G63" s="58" t="e">
        <f t="shared" si="18"/>
        <v>#DIV/0!</v>
      </c>
      <c r="H63" s="58">
        <v>0.95240000000000002</v>
      </c>
      <c r="I63" s="59" t="e">
        <f t="shared" si="19"/>
        <v>#DIV/0!</v>
      </c>
      <c r="J63" s="59" t="e">
        <f t="shared" si="4"/>
        <v>#DIV/0!</v>
      </c>
      <c r="K63" s="58" t="e">
        <f t="shared" si="5"/>
        <v>#DIV/0!</v>
      </c>
      <c r="L63" s="57" t="e">
        <f t="shared" si="6"/>
        <v>#DIV/0!</v>
      </c>
    </row>
    <row r="64" spans="1:12" ht="15" x14ac:dyDescent="0.2">
      <c r="A64" s="60" t="s">
        <v>125</v>
      </c>
      <c r="B64" s="149"/>
      <c r="C64" s="58">
        <v>0.93130828200000004</v>
      </c>
      <c r="D64" s="58" t="e">
        <f t="shared" si="16"/>
        <v>#DIV/0!</v>
      </c>
      <c r="E64" s="58" t="s">
        <v>65</v>
      </c>
      <c r="F64" s="58" t="e">
        <f t="shared" si="17"/>
        <v>#DIV/0!</v>
      </c>
      <c r="G64" s="58" t="e">
        <f t="shared" si="18"/>
        <v>#DIV/0!</v>
      </c>
      <c r="H64" s="58">
        <v>0.95240000000000002</v>
      </c>
      <c r="I64" s="59" t="e">
        <f t="shared" si="19"/>
        <v>#DIV/0!</v>
      </c>
      <c r="J64" s="59" t="e">
        <f t="shared" si="4"/>
        <v>#DIV/0!</v>
      </c>
      <c r="K64" s="58" t="e">
        <f t="shared" si="5"/>
        <v>#DIV/0!</v>
      </c>
      <c r="L64" s="57" t="e">
        <f t="shared" si="6"/>
        <v>#DIV/0!</v>
      </c>
    </row>
    <row r="65" spans="1:12" ht="15.75" x14ac:dyDescent="0.25">
      <c r="A65" s="43" t="s">
        <v>71</v>
      </c>
      <c r="B65" s="42"/>
      <c r="C65" s="58"/>
      <c r="D65" s="191" t="e">
        <f>SUM(D58:D64)</f>
        <v>#DIV/0!</v>
      </c>
      <c r="E65" s="191"/>
      <c r="F65" s="191" t="e">
        <f>SUM(F58:F64)</f>
        <v>#DIV/0!</v>
      </c>
      <c r="G65" s="191" t="e">
        <f>SUM(G58:G64)</f>
        <v>#DIV/0!</v>
      </c>
      <c r="H65" s="191"/>
      <c r="I65" s="191" t="e">
        <f>SUM(I58:I64)</f>
        <v>#DIV/0!</v>
      </c>
      <c r="J65" s="191" t="e">
        <f>SUM(J58:J64)</f>
        <v>#DIV/0!</v>
      </c>
      <c r="K65" s="191" t="e">
        <f>SUM(K58:K64)</f>
        <v>#DIV/0!</v>
      </c>
      <c r="L65" s="191" t="e">
        <f>SUM(L58:L64)</f>
        <v>#DIV/0!</v>
      </c>
    </row>
    <row r="66" spans="1:12" ht="15" x14ac:dyDescent="0.2">
      <c r="A66" s="60" t="s">
        <v>72</v>
      </c>
      <c r="B66" s="149"/>
      <c r="C66" s="58">
        <v>0.92484535099999998</v>
      </c>
      <c r="D66" s="58" t="e">
        <f>(B66*$E$17*1.0059*C66)/$E$18</f>
        <v>#DIV/0!</v>
      </c>
      <c r="E66" s="58" t="s">
        <v>65</v>
      </c>
      <c r="F66" s="58" t="e">
        <f>D66*E66</f>
        <v>#DIV/0!</v>
      </c>
      <c r="G66" s="58" t="e">
        <f>(F66/$E$16)*100</f>
        <v>#DIV/0!</v>
      </c>
      <c r="H66" s="58">
        <v>0.95199999999999996</v>
      </c>
      <c r="I66" s="59" t="e">
        <f>D66*H66</f>
        <v>#DIV/0!</v>
      </c>
      <c r="J66" s="59" t="e">
        <f t="shared" si="4"/>
        <v>#DIV/0!</v>
      </c>
      <c r="K66" s="58" t="e">
        <f t="shared" si="5"/>
        <v>#DIV/0!</v>
      </c>
      <c r="L66" s="57" t="e">
        <f t="shared" si="6"/>
        <v>#DIV/0!</v>
      </c>
    </row>
    <row r="67" spans="1:12" ht="15" x14ac:dyDescent="0.2">
      <c r="A67" s="60" t="s">
        <v>73</v>
      </c>
      <c r="B67" s="149"/>
      <c r="C67" s="58">
        <v>0.92484535099999998</v>
      </c>
      <c r="D67" s="58" t="e">
        <f>(B67*$E$17*1.0059*C67)/$E$18</f>
        <v>#DIV/0!</v>
      </c>
      <c r="E67" s="58" t="s">
        <v>65</v>
      </c>
      <c r="F67" s="58" t="e">
        <f>D67*E67</f>
        <v>#DIV/0!</v>
      </c>
      <c r="G67" s="58" t="e">
        <f>(F67/$E$16)*100</f>
        <v>#DIV/0!</v>
      </c>
      <c r="H67" s="58">
        <v>0.95199999999999996</v>
      </c>
      <c r="I67" s="59" t="e">
        <f>D67*H67</f>
        <v>#DIV/0!</v>
      </c>
      <c r="J67" s="59" t="e">
        <f t="shared" si="4"/>
        <v>#DIV/0!</v>
      </c>
      <c r="K67" s="58" t="e">
        <f t="shared" si="5"/>
        <v>#DIV/0!</v>
      </c>
      <c r="L67" s="57" t="e">
        <f t="shared" si="6"/>
        <v>#DIV/0!</v>
      </c>
    </row>
    <row r="68" spans="1:12" s="63" customFormat="1" ht="15" x14ac:dyDescent="0.2">
      <c r="A68" s="60" t="s">
        <v>74</v>
      </c>
      <c r="B68" s="149"/>
      <c r="C68" s="58">
        <v>0.92484535099999998</v>
      </c>
      <c r="D68" s="58" t="e">
        <f>(B68*$E$17*1.0059*C68)/$E$18</f>
        <v>#DIV/0!</v>
      </c>
      <c r="E68" s="58" t="s">
        <v>65</v>
      </c>
      <c r="F68" s="58" t="e">
        <f>D68*E68</f>
        <v>#DIV/0!</v>
      </c>
      <c r="G68" s="58" t="e">
        <f>(F68/$E$16)*100</f>
        <v>#DIV/0!</v>
      </c>
      <c r="H68" s="58">
        <v>0.95199999999999996</v>
      </c>
      <c r="I68" s="59" t="e">
        <f>D68*H68</f>
        <v>#DIV/0!</v>
      </c>
      <c r="J68" s="59" t="e">
        <f t="shared" si="4"/>
        <v>#DIV/0!</v>
      </c>
      <c r="K68" s="58" t="e">
        <f t="shared" si="5"/>
        <v>#DIV/0!</v>
      </c>
      <c r="L68" s="57" t="e">
        <f t="shared" si="6"/>
        <v>#DIV/0!</v>
      </c>
    </row>
    <row r="69" spans="1:12" ht="15" x14ac:dyDescent="0.2">
      <c r="A69" s="60" t="s">
        <v>75</v>
      </c>
      <c r="B69" s="149"/>
      <c r="C69" s="58">
        <v>0.92484535099999998</v>
      </c>
      <c r="D69" s="58" t="e">
        <f>(B69*$E$17*1.0059*C69)/$E$18</f>
        <v>#DIV/0!</v>
      </c>
      <c r="E69" s="58" t="s">
        <v>65</v>
      </c>
      <c r="F69" s="58" t="e">
        <f>D69*E69</f>
        <v>#DIV/0!</v>
      </c>
      <c r="G69" s="58" t="e">
        <f>(F69/$E$16)*100</f>
        <v>#DIV/0!</v>
      </c>
      <c r="H69" s="58">
        <v>0.95199999999999996</v>
      </c>
      <c r="I69" s="59" t="e">
        <f>D69*H69</f>
        <v>#DIV/0!</v>
      </c>
      <c r="J69" s="59" t="e">
        <f t="shared" si="4"/>
        <v>#DIV/0!</v>
      </c>
      <c r="K69" s="58" t="e">
        <f t="shared" si="5"/>
        <v>#DIV/0!</v>
      </c>
      <c r="L69" s="57" t="e">
        <f t="shared" si="6"/>
        <v>#DIV/0!</v>
      </c>
    </row>
    <row r="70" spans="1:12" ht="15" x14ac:dyDescent="0.2">
      <c r="A70" s="60" t="s">
        <v>76</v>
      </c>
      <c r="B70" s="149"/>
      <c r="C70" s="58">
        <v>0.92484535099999998</v>
      </c>
      <c r="D70" s="58" t="e">
        <f>(B70*$E$17*1.0059*C70)/$E$18</f>
        <v>#DIV/0!</v>
      </c>
      <c r="E70" s="58" t="s">
        <v>65</v>
      </c>
      <c r="F70" s="58" t="e">
        <f>D70*E70</f>
        <v>#DIV/0!</v>
      </c>
      <c r="G70" s="58" t="e">
        <f>(F70/$E$16)*100</f>
        <v>#DIV/0!</v>
      </c>
      <c r="H70" s="58">
        <v>0.95199999999999996</v>
      </c>
      <c r="I70" s="59" t="e">
        <f>D70*H70</f>
        <v>#DIV/0!</v>
      </c>
      <c r="J70" s="59" t="e">
        <f t="shared" si="4"/>
        <v>#DIV/0!</v>
      </c>
      <c r="K70" s="58" t="e">
        <f t="shared" si="5"/>
        <v>#DIV/0!</v>
      </c>
      <c r="L70" s="57" t="e">
        <f t="shared" si="6"/>
        <v>#DIV/0!</v>
      </c>
    </row>
    <row r="71" spans="1:12" ht="15.75" x14ac:dyDescent="0.25">
      <c r="A71" s="43" t="s">
        <v>77</v>
      </c>
      <c r="B71" s="42"/>
      <c r="C71" s="58"/>
      <c r="D71" s="41" t="e">
        <f>SUM(D66:D70)</f>
        <v>#DIV/0!</v>
      </c>
      <c r="E71" s="41"/>
      <c r="F71" s="41" t="e">
        <f>SUM(F66:F70)</f>
        <v>#DIV/0!</v>
      </c>
      <c r="G71" s="41" t="e">
        <f>SUM(G66:G70)</f>
        <v>#DIV/0!</v>
      </c>
      <c r="H71" s="41"/>
      <c r="I71" s="41" t="e">
        <f>SUM(I66:I70)</f>
        <v>#DIV/0!</v>
      </c>
      <c r="J71" s="41" t="e">
        <f t="shared" ref="J71:L71" si="20">SUM(J66:J70)</f>
        <v>#DIV/0!</v>
      </c>
      <c r="K71" s="41" t="e">
        <f t="shared" ref="K71" si="21">SUM(K66:K70)</f>
        <v>#DIV/0!</v>
      </c>
      <c r="L71" s="41" t="e">
        <f t="shared" si="20"/>
        <v>#DIV/0!</v>
      </c>
    </row>
    <row r="72" spans="1:12" s="61" customFormat="1" ht="15.75" x14ac:dyDescent="0.25">
      <c r="A72" s="43" t="s">
        <v>78</v>
      </c>
      <c r="B72" s="42"/>
      <c r="C72" s="41"/>
      <c r="D72" s="41" t="e">
        <f>D57+D65+D71</f>
        <v>#DIV/0!</v>
      </c>
      <c r="E72" s="41"/>
      <c r="F72" s="41" t="e">
        <f>F57+F65+F71</f>
        <v>#DIV/0!</v>
      </c>
      <c r="G72" s="41" t="e">
        <f>G57+G65+G71</f>
        <v>#DIV/0!</v>
      </c>
      <c r="H72" s="41"/>
      <c r="I72" s="41" t="e">
        <f>I57+I65+I71</f>
        <v>#DIV/0!</v>
      </c>
      <c r="J72" s="41" t="e">
        <f t="shared" ref="J72:L72" si="22">J57+J65+J71</f>
        <v>#DIV/0!</v>
      </c>
      <c r="K72" s="41" t="e">
        <f t="shared" ref="K72" si="23">K57+K65+K71</f>
        <v>#DIV/0!</v>
      </c>
      <c r="L72" s="41" t="e">
        <f t="shared" si="22"/>
        <v>#DIV/0!</v>
      </c>
    </row>
    <row r="73" spans="1:12" ht="15" x14ac:dyDescent="0.2">
      <c r="A73" s="60" t="s">
        <v>79</v>
      </c>
      <c r="B73" s="149"/>
      <c r="C73" s="58">
        <v>0.977472071</v>
      </c>
      <c r="D73" s="58" t="e">
        <f t="shared" ref="D73:D86" si="24">(B73*$E$17*1.0059*C73)/$E$18</f>
        <v>#DIV/0!</v>
      </c>
      <c r="E73" s="58" t="s">
        <v>54</v>
      </c>
      <c r="F73" s="58" t="e">
        <f t="shared" ref="F73:F86" si="25">D73*E73</f>
        <v>#DIV/0!</v>
      </c>
      <c r="G73" s="58" t="e">
        <f t="shared" ref="G73:G86" si="26">(F73/$E$16)*100</f>
        <v>#DIV/0!</v>
      </c>
      <c r="H73" s="58">
        <v>0.94169999999999998</v>
      </c>
      <c r="I73" s="59" t="e">
        <f t="shared" ref="I73:I86" si="27">D73*H73</f>
        <v>#DIV/0!</v>
      </c>
      <c r="J73" s="59" t="e">
        <f t="shared" si="4"/>
        <v>#DIV/0!</v>
      </c>
      <c r="K73" s="58" t="e">
        <f t="shared" si="5"/>
        <v>#DIV/0!</v>
      </c>
      <c r="L73" s="57" t="e">
        <f t="shared" si="6"/>
        <v>#DIV/0!</v>
      </c>
    </row>
    <row r="74" spans="1:12" ht="15" x14ac:dyDescent="0.2">
      <c r="A74" s="60" t="s">
        <v>80</v>
      </c>
      <c r="B74" s="149"/>
      <c r="C74" s="58">
        <v>0.96546948600000004</v>
      </c>
      <c r="D74" s="58" t="e">
        <f t="shared" si="24"/>
        <v>#DIV/0!</v>
      </c>
      <c r="E74" s="58" t="s">
        <v>81</v>
      </c>
      <c r="F74" s="58" t="e">
        <f t="shared" si="25"/>
        <v>#DIV/0!</v>
      </c>
      <c r="G74" s="58" t="e">
        <f t="shared" si="26"/>
        <v>#DIV/0!</v>
      </c>
      <c r="H74" s="58">
        <v>0.94489999999999996</v>
      </c>
      <c r="I74" s="59" t="e">
        <f t="shared" si="27"/>
        <v>#DIV/0!</v>
      </c>
      <c r="J74" s="59" t="e">
        <f t="shared" si="4"/>
        <v>#DIV/0!</v>
      </c>
      <c r="K74" s="58" t="e">
        <f t="shared" si="5"/>
        <v>#DIV/0!</v>
      </c>
      <c r="L74" s="57" t="e">
        <f t="shared" si="6"/>
        <v>#DIV/0!</v>
      </c>
    </row>
    <row r="75" spans="1:12" ht="15" x14ac:dyDescent="0.2">
      <c r="A75" s="60" t="s">
        <v>82</v>
      </c>
      <c r="B75" s="149"/>
      <c r="C75" s="58">
        <v>0.95512879699999997</v>
      </c>
      <c r="D75" s="58" t="e">
        <f t="shared" si="24"/>
        <v>#DIV/0!</v>
      </c>
      <c r="E75" s="58" t="s">
        <v>36</v>
      </c>
      <c r="F75" s="58" t="e">
        <f t="shared" si="25"/>
        <v>#DIV/0!</v>
      </c>
      <c r="G75" s="58" t="e">
        <f t="shared" si="26"/>
        <v>#DIV/0!</v>
      </c>
      <c r="H75" s="58">
        <v>0.94769999999999999</v>
      </c>
      <c r="I75" s="59" t="e">
        <f t="shared" si="27"/>
        <v>#DIV/0!</v>
      </c>
      <c r="J75" s="59" t="e">
        <f t="shared" si="4"/>
        <v>#DIV/0!</v>
      </c>
      <c r="K75" s="58" t="e">
        <f t="shared" si="5"/>
        <v>#DIV/0!</v>
      </c>
      <c r="L75" s="57" t="e">
        <f t="shared" si="6"/>
        <v>#DIV/0!</v>
      </c>
    </row>
    <row r="76" spans="1:12" ht="15" x14ac:dyDescent="0.2">
      <c r="A76" s="60" t="s">
        <v>83</v>
      </c>
      <c r="B76" s="149"/>
      <c r="C76" s="58">
        <v>0.95512879699999997</v>
      </c>
      <c r="D76" s="58" t="e">
        <f t="shared" si="24"/>
        <v>#DIV/0!</v>
      </c>
      <c r="E76" s="58" t="s">
        <v>58</v>
      </c>
      <c r="F76" s="58" t="e">
        <f t="shared" si="25"/>
        <v>#DIV/0!</v>
      </c>
      <c r="G76" s="58" t="e">
        <f t="shared" si="26"/>
        <v>#DIV/0!</v>
      </c>
      <c r="H76" s="58">
        <v>0.94769999999999999</v>
      </c>
      <c r="I76" s="59" t="e">
        <f t="shared" si="27"/>
        <v>#DIV/0!</v>
      </c>
      <c r="J76" s="59" t="e">
        <f t="shared" si="4"/>
        <v>#DIV/0!</v>
      </c>
      <c r="K76" s="58" t="e">
        <f t="shared" si="5"/>
        <v>#DIV/0!</v>
      </c>
      <c r="L76" s="57" t="e">
        <f t="shared" si="6"/>
        <v>#DIV/0!</v>
      </c>
    </row>
    <row r="77" spans="1:12" ht="15" x14ac:dyDescent="0.2">
      <c r="A77" s="60" t="s">
        <v>84</v>
      </c>
      <c r="B77" s="149"/>
      <c r="C77" s="58">
        <v>0.94580371200000002</v>
      </c>
      <c r="D77" s="58" t="e">
        <f t="shared" si="24"/>
        <v>#DIV/0!</v>
      </c>
      <c r="E77" s="58" t="s">
        <v>58</v>
      </c>
      <c r="F77" s="58" t="e">
        <f t="shared" si="25"/>
        <v>#DIV/0!</v>
      </c>
      <c r="G77" s="58" t="e">
        <f t="shared" si="26"/>
        <v>#DIV/0!</v>
      </c>
      <c r="H77" s="58">
        <v>0.95030000000000003</v>
      </c>
      <c r="I77" s="59" t="e">
        <f t="shared" si="27"/>
        <v>#DIV/0!</v>
      </c>
      <c r="J77" s="59" t="e">
        <f t="shared" si="4"/>
        <v>#DIV/0!</v>
      </c>
      <c r="K77" s="58" t="e">
        <f t="shared" si="5"/>
        <v>#DIV/0!</v>
      </c>
      <c r="L77" s="57" t="e">
        <f t="shared" si="6"/>
        <v>#DIV/0!</v>
      </c>
    </row>
    <row r="78" spans="1:12" ht="15" x14ac:dyDescent="0.2">
      <c r="A78" s="60" t="s">
        <v>85</v>
      </c>
      <c r="B78" s="149"/>
      <c r="C78" s="58">
        <v>0.93758655700000004</v>
      </c>
      <c r="D78" s="58" t="e">
        <f t="shared" si="24"/>
        <v>#DIV/0!</v>
      </c>
      <c r="E78" s="58" t="s">
        <v>43</v>
      </c>
      <c r="F78" s="58" t="e">
        <f t="shared" si="25"/>
        <v>#DIV/0!</v>
      </c>
      <c r="G78" s="58" t="e">
        <f t="shared" si="26"/>
        <v>#DIV/0!</v>
      </c>
      <c r="H78" s="58">
        <v>0.95269999999999999</v>
      </c>
      <c r="I78" s="59" t="e">
        <f t="shared" si="27"/>
        <v>#DIV/0!</v>
      </c>
      <c r="J78" s="59" t="e">
        <f t="shared" si="4"/>
        <v>#DIV/0!</v>
      </c>
      <c r="K78" s="58" t="e">
        <f t="shared" si="5"/>
        <v>#DIV/0!</v>
      </c>
      <c r="L78" s="57" t="e">
        <f t="shared" si="6"/>
        <v>#DIV/0!</v>
      </c>
    </row>
    <row r="79" spans="1:12" ht="15" x14ac:dyDescent="0.2">
      <c r="A79" s="60" t="s">
        <v>86</v>
      </c>
      <c r="B79" s="149"/>
      <c r="C79" s="58">
        <v>0.93758655700000004</v>
      </c>
      <c r="D79" s="58" t="e">
        <f t="shared" si="24"/>
        <v>#DIV/0!</v>
      </c>
      <c r="E79" s="58" t="s">
        <v>43</v>
      </c>
      <c r="F79" s="58" t="e">
        <f t="shared" si="25"/>
        <v>#DIV/0!</v>
      </c>
      <c r="G79" s="58" t="e">
        <f t="shared" si="26"/>
        <v>#DIV/0!</v>
      </c>
      <c r="H79" s="58">
        <v>0.95269999999999999</v>
      </c>
      <c r="I79" s="59" t="e">
        <f t="shared" si="27"/>
        <v>#DIV/0!</v>
      </c>
      <c r="J79" s="59" t="e">
        <f t="shared" si="4"/>
        <v>#DIV/0!</v>
      </c>
      <c r="K79" s="58" t="e">
        <f t="shared" si="5"/>
        <v>#DIV/0!</v>
      </c>
      <c r="L79" s="57" t="e">
        <f t="shared" si="6"/>
        <v>#DIV/0!</v>
      </c>
    </row>
    <row r="80" spans="1:12" ht="15" x14ac:dyDescent="0.2">
      <c r="A80" s="60" t="s">
        <v>87</v>
      </c>
      <c r="B80" s="149"/>
      <c r="C80" s="58">
        <v>0.93758655700000004</v>
      </c>
      <c r="D80" s="58" t="e">
        <f t="shared" si="24"/>
        <v>#DIV/0!</v>
      </c>
      <c r="E80" s="58" t="s">
        <v>43</v>
      </c>
      <c r="F80" s="58" t="e">
        <f t="shared" si="25"/>
        <v>#DIV/0!</v>
      </c>
      <c r="G80" s="58" t="e">
        <f t="shared" si="26"/>
        <v>#DIV/0!</v>
      </c>
      <c r="H80" s="58">
        <v>0.95269999999999999</v>
      </c>
      <c r="I80" s="59" t="e">
        <f t="shared" si="27"/>
        <v>#DIV/0!</v>
      </c>
      <c r="J80" s="59" t="e">
        <f t="shared" si="4"/>
        <v>#DIV/0!</v>
      </c>
      <c r="K80" s="58" t="e">
        <f t="shared" si="5"/>
        <v>#DIV/0!</v>
      </c>
      <c r="L80" s="57" t="e">
        <f t="shared" si="6"/>
        <v>#DIV/0!</v>
      </c>
    </row>
    <row r="81" spans="1:12" ht="15" x14ac:dyDescent="0.2">
      <c r="A81" s="60" t="s">
        <v>88</v>
      </c>
      <c r="B81" s="149"/>
      <c r="C81" s="58">
        <v>0.93758655700000004</v>
      </c>
      <c r="D81" s="58" t="e">
        <f t="shared" si="24"/>
        <v>#DIV/0!</v>
      </c>
      <c r="E81" s="58" t="s">
        <v>43</v>
      </c>
      <c r="F81" s="58" t="e">
        <f t="shared" si="25"/>
        <v>#DIV/0!</v>
      </c>
      <c r="G81" s="58" t="e">
        <f t="shared" si="26"/>
        <v>#DIV/0!</v>
      </c>
      <c r="H81" s="58">
        <v>0.95269999999999999</v>
      </c>
      <c r="I81" s="59" t="e">
        <f t="shared" si="27"/>
        <v>#DIV/0!</v>
      </c>
      <c r="J81" s="59" t="e">
        <f t="shared" si="4"/>
        <v>#DIV/0!</v>
      </c>
      <c r="K81" s="58" t="e">
        <f t="shared" si="5"/>
        <v>#DIV/0!</v>
      </c>
      <c r="L81" s="57" t="e">
        <f t="shared" si="6"/>
        <v>#DIV/0!</v>
      </c>
    </row>
    <row r="82" spans="1:12" ht="15" x14ac:dyDescent="0.2">
      <c r="A82" s="60" t="s">
        <v>89</v>
      </c>
      <c r="B82" s="149"/>
      <c r="C82" s="58">
        <v>0.93758655700000004</v>
      </c>
      <c r="D82" s="58" t="e">
        <f t="shared" si="24"/>
        <v>#DIV/0!</v>
      </c>
      <c r="E82" s="62" t="s">
        <v>65</v>
      </c>
      <c r="F82" s="58" t="e">
        <f t="shared" si="25"/>
        <v>#DIV/0!</v>
      </c>
      <c r="G82" s="58" t="e">
        <f t="shared" si="26"/>
        <v>#DIV/0!</v>
      </c>
      <c r="H82" s="58">
        <v>0.95269999999999999</v>
      </c>
      <c r="I82" s="59" t="e">
        <f t="shared" si="27"/>
        <v>#DIV/0!</v>
      </c>
      <c r="J82" s="59" t="e">
        <f t="shared" si="4"/>
        <v>#DIV/0!</v>
      </c>
      <c r="K82" s="58" t="e">
        <f t="shared" si="5"/>
        <v>#DIV/0!</v>
      </c>
      <c r="L82" s="57" t="e">
        <f t="shared" si="6"/>
        <v>#DIV/0!</v>
      </c>
    </row>
    <row r="83" spans="1:12" ht="15" x14ac:dyDescent="0.2">
      <c r="A83" s="60" t="s">
        <v>90</v>
      </c>
      <c r="B83" s="149"/>
      <c r="C83" s="58">
        <v>0.93758655700000004</v>
      </c>
      <c r="D83" s="58" t="e">
        <f t="shared" si="24"/>
        <v>#DIV/0!</v>
      </c>
      <c r="E83" s="58" t="s">
        <v>65</v>
      </c>
      <c r="F83" s="58" t="e">
        <f t="shared" si="25"/>
        <v>#DIV/0!</v>
      </c>
      <c r="G83" s="58" t="e">
        <f t="shared" si="26"/>
        <v>#DIV/0!</v>
      </c>
      <c r="H83" s="58">
        <v>0.95269999999999999</v>
      </c>
      <c r="I83" s="59" t="e">
        <f t="shared" si="27"/>
        <v>#DIV/0!</v>
      </c>
      <c r="J83" s="59" t="e">
        <f t="shared" si="4"/>
        <v>#DIV/0!</v>
      </c>
      <c r="K83" s="58" t="e">
        <f t="shared" si="5"/>
        <v>#DIV/0!</v>
      </c>
      <c r="L83" s="57" t="e">
        <f t="shared" si="6"/>
        <v>#DIV/0!</v>
      </c>
    </row>
    <row r="84" spans="1:12" ht="15" x14ac:dyDescent="0.2">
      <c r="A84" s="60" t="s">
        <v>91</v>
      </c>
      <c r="B84" s="149"/>
      <c r="C84" s="58">
        <v>0.93758655700000004</v>
      </c>
      <c r="D84" s="58" t="e">
        <f t="shared" si="24"/>
        <v>#DIV/0!</v>
      </c>
      <c r="E84" s="58" t="s">
        <v>65</v>
      </c>
      <c r="F84" s="58" t="e">
        <f t="shared" si="25"/>
        <v>#DIV/0!</v>
      </c>
      <c r="G84" s="58" t="e">
        <f t="shared" si="26"/>
        <v>#DIV/0!</v>
      </c>
      <c r="H84" s="58">
        <v>0.95269999999999999</v>
      </c>
      <c r="I84" s="59" t="e">
        <f t="shared" si="27"/>
        <v>#DIV/0!</v>
      </c>
      <c r="J84" s="59" t="e">
        <f t="shared" si="4"/>
        <v>#DIV/0!</v>
      </c>
      <c r="K84" s="58" t="e">
        <f t="shared" si="5"/>
        <v>#DIV/0!</v>
      </c>
      <c r="L84" s="57" t="e">
        <f t="shared" si="6"/>
        <v>#DIV/0!</v>
      </c>
    </row>
    <row r="85" spans="1:12" ht="15" x14ac:dyDescent="0.2">
      <c r="A85" s="60" t="s">
        <v>92</v>
      </c>
      <c r="B85" s="149"/>
      <c r="C85" s="58">
        <v>0.93758655700000004</v>
      </c>
      <c r="D85" s="58" t="e">
        <f t="shared" si="24"/>
        <v>#DIV/0!</v>
      </c>
      <c r="E85" s="58" t="s">
        <v>65</v>
      </c>
      <c r="F85" s="58" t="e">
        <f t="shared" si="25"/>
        <v>#DIV/0!</v>
      </c>
      <c r="G85" s="58" t="e">
        <f t="shared" si="26"/>
        <v>#DIV/0!</v>
      </c>
      <c r="H85" s="58">
        <v>0.95269999999999999</v>
      </c>
      <c r="I85" s="59" t="e">
        <f t="shared" si="27"/>
        <v>#DIV/0!</v>
      </c>
      <c r="J85" s="59" t="e">
        <f t="shared" si="4"/>
        <v>#DIV/0!</v>
      </c>
      <c r="K85" s="58" t="e">
        <f t="shared" si="5"/>
        <v>#DIV/0!</v>
      </c>
      <c r="L85" s="57" t="e">
        <f t="shared" si="6"/>
        <v>#DIV/0!</v>
      </c>
    </row>
    <row r="86" spans="1:12" ht="15" x14ac:dyDescent="0.2">
      <c r="A86" s="60" t="s">
        <v>93</v>
      </c>
      <c r="B86" s="149"/>
      <c r="C86" s="58">
        <v>0.93758655700000004</v>
      </c>
      <c r="D86" s="58" t="e">
        <f t="shared" si="24"/>
        <v>#DIV/0!</v>
      </c>
      <c r="E86" s="58" t="s">
        <v>65</v>
      </c>
      <c r="F86" s="58" t="e">
        <f t="shared" si="25"/>
        <v>#DIV/0!</v>
      </c>
      <c r="G86" s="58" t="e">
        <f t="shared" si="26"/>
        <v>#DIV/0!</v>
      </c>
      <c r="H86" s="58">
        <v>0.95269999999999999</v>
      </c>
      <c r="I86" s="59" t="e">
        <f t="shared" si="27"/>
        <v>#DIV/0!</v>
      </c>
      <c r="J86" s="59" t="e">
        <f t="shared" si="4"/>
        <v>#DIV/0!</v>
      </c>
      <c r="K86" s="58" t="e">
        <f t="shared" si="5"/>
        <v>#DIV/0!</v>
      </c>
      <c r="L86" s="57" t="e">
        <f t="shared" si="6"/>
        <v>#DIV/0!</v>
      </c>
    </row>
    <row r="87" spans="1:12" s="61" customFormat="1" ht="15.75" x14ac:dyDescent="0.25">
      <c r="A87" s="43" t="s">
        <v>94</v>
      </c>
      <c r="B87" s="42"/>
      <c r="C87" s="41"/>
      <c r="D87" s="41" t="e">
        <f>SUM(D78:D86)</f>
        <v>#DIV/0!</v>
      </c>
      <c r="E87" s="41"/>
      <c r="F87" s="41" t="e">
        <f>SUM(F78:F86)</f>
        <v>#DIV/0!</v>
      </c>
      <c r="G87" s="41" t="e">
        <f>SUM(G78:G86)</f>
        <v>#DIV/0!</v>
      </c>
      <c r="H87" s="41"/>
      <c r="I87" s="41" t="e">
        <f>SUM(I78:I86)</f>
        <v>#DIV/0!</v>
      </c>
      <c r="J87" s="41" t="e">
        <f t="shared" ref="J87:L87" si="28">SUM(J78:J86)</f>
        <v>#DIV/0!</v>
      </c>
      <c r="K87" s="41" t="e">
        <f t="shared" si="28"/>
        <v>#DIV/0!</v>
      </c>
      <c r="L87" s="41" t="e">
        <f t="shared" si="28"/>
        <v>#DIV/0!</v>
      </c>
    </row>
    <row r="88" spans="1:12" ht="15" x14ac:dyDescent="0.2">
      <c r="A88" s="60" t="s">
        <v>95</v>
      </c>
      <c r="B88" s="149"/>
      <c r="C88" s="58">
        <v>0.92373742000000003</v>
      </c>
      <c r="D88" s="58" t="e">
        <f>(B88*$E$17*1.0059*C88)/$E$18</f>
        <v>#DIV/0!</v>
      </c>
      <c r="E88" s="58" t="s">
        <v>45</v>
      </c>
      <c r="F88" s="58" t="e">
        <f>D88*E88</f>
        <v>#DIV/0!</v>
      </c>
      <c r="G88" s="58" t="e">
        <f>(F88/$E$16)*100</f>
        <v>#DIV/0!</v>
      </c>
      <c r="H88" s="58">
        <v>0.95679999999999998</v>
      </c>
      <c r="I88" s="59" t="e">
        <f>D88*H88</f>
        <v>#DIV/0!</v>
      </c>
      <c r="J88" s="59" t="e">
        <f t="shared" ref="J88:J110" si="29">I88/$E$16*100</f>
        <v>#DIV/0!</v>
      </c>
      <c r="K88" s="58" t="e">
        <f t="shared" ref="K88:K110" si="30">J88/$I$116*100</f>
        <v>#DIV/0!</v>
      </c>
      <c r="L88" s="57" t="e">
        <f t="shared" ref="L88:L110" si="31">J88/$G$115*100</f>
        <v>#DIV/0!</v>
      </c>
    </row>
    <row r="89" spans="1:12" ht="15" x14ac:dyDescent="0.2">
      <c r="A89" s="60" t="s">
        <v>96</v>
      </c>
      <c r="B89" s="149"/>
      <c r="C89" s="58">
        <v>0.92373742000000003</v>
      </c>
      <c r="D89" s="58" t="e">
        <f>(B89*$E$17*1.0059*C89)/$E$18</f>
        <v>#DIV/0!</v>
      </c>
      <c r="E89" s="58" t="s">
        <v>45</v>
      </c>
      <c r="F89" s="58" t="e">
        <f>D89*E89</f>
        <v>#DIV/0!</v>
      </c>
      <c r="G89" s="58" t="e">
        <f>(F89/$E$16)*100</f>
        <v>#DIV/0!</v>
      </c>
      <c r="H89" s="58">
        <v>0.95679999999999998</v>
      </c>
      <c r="I89" s="59" t="e">
        <f>D89*H89</f>
        <v>#DIV/0!</v>
      </c>
      <c r="J89" s="59" t="e">
        <f t="shared" si="29"/>
        <v>#DIV/0!</v>
      </c>
      <c r="K89" s="58" t="e">
        <f t="shared" si="30"/>
        <v>#DIV/0!</v>
      </c>
      <c r="L89" s="57" t="e">
        <f t="shared" si="31"/>
        <v>#DIV/0!</v>
      </c>
    </row>
    <row r="90" spans="1:12" ht="15" x14ac:dyDescent="0.2">
      <c r="A90" s="60" t="s">
        <v>97</v>
      </c>
      <c r="B90" s="149"/>
      <c r="C90" s="58">
        <v>0.91228880099999998</v>
      </c>
      <c r="D90" s="58" t="e">
        <f>(B90*$E$17*1.0059*C90)/$E$18</f>
        <v>#DIV/0!</v>
      </c>
      <c r="E90" s="58" t="s">
        <v>49</v>
      </c>
      <c r="F90" s="58" t="e">
        <f>D90*E90</f>
        <v>#DIV/0!</v>
      </c>
      <c r="G90" s="58" t="e">
        <f>(F90/$E$16)*100</f>
        <v>#DIV/0!</v>
      </c>
      <c r="H90" s="58">
        <v>0.96020000000000005</v>
      </c>
      <c r="I90" s="59" t="e">
        <f>D90*H90</f>
        <v>#DIV/0!</v>
      </c>
      <c r="J90" s="59" t="e">
        <f t="shared" si="29"/>
        <v>#DIV/0!</v>
      </c>
      <c r="K90" s="58" t="e">
        <f t="shared" si="30"/>
        <v>#DIV/0!</v>
      </c>
      <c r="L90" s="57" t="e">
        <f t="shared" si="31"/>
        <v>#DIV/0!</v>
      </c>
    </row>
    <row r="91" spans="1:12" ht="15" x14ac:dyDescent="0.2">
      <c r="A91" s="60" t="s">
        <v>98</v>
      </c>
      <c r="B91" s="149"/>
      <c r="C91" s="58">
        <v>0.902871388</v>
      </c>
      <c r="D91" s="58" t="e">
        <f>(B91*$E$17*1.0059*C91)/$E$18</f>
        <v>#DIV/0!</v>
      </c>
      <c r="E91" s="58" t="s">
        <v>51</v>
      </c>
      <c r="F91" s="58" t="e">
        <f>D91*E91</f>
        <v>#DIV/0!</v>
      </c>
      <c r="G91" s="58" t="e">
        <f>(F91/$E$16)*100</f>
        <v>#DIV/0!</v>
      </c>
      <c r="H91" s="58">
        <v>0.96319999999999995</v>
      </c>
      <c r="I91" s="59" t="e">
        <f>D91*H91</f>
        <v>#DIV/0!</v>
      </c>
      <c r="J91" s="59" t="e">
        <f t="shared" si="29"/>
        <v>#DIV/0!</v>
      </c>
      <c r="K91" s="58" t="e">
        <f t="shared" si="30"/>
        <v>#DIV/0!</v>
      </c>
      <c r="L91" s="57" t="e">
        <f t="shared" si="31"/>
        <v>#DIV/0!</v>
      </c>
    </row>
    <row r="92" spans="1:12" s="61" customFormat="1" ht="15.75" x14ac:dyDescent="0.25">
      <c r="A92" s="43" t="s">
        <v>99</v>
      </c>
      <c r="B92" s="42"/>
      <c r="C92" s="41"/>
      <c r="D92" s="41" t="e">
        <f>((SUM(D87:D91))+(SUM(D73:D77)))</f>
        <v>#DIV/0!</v>
      </c>
      <c r="E92" s="41"/>
      <c r="F92" s="41" t="e">
        <f>((SUM(F87:F91))+(SUM(F73:F77)))</f>
        <v>#DIV/0!</v>
      </c>
      <c r="G92" s="41" t="e">
        <f>((SUM(G87:G91))+(SUM(G73:G77)))</f>
        <v>#DIV/0!</v>
      </c>
      <c r="H92" s="41"/>
      <c r="I92" s="41" t="e">
        <f>((SUM(I87:I91))+(SUM(I73:I77)))</f>
        <v>#DIV/0!</v>
      </c>
      <c r="J92" s="41" t="e">
        <f t="shared" ref="J92:L92" si="32">((SUM(J87:J91))+(SUM(J73:J77)))</f>
        <v>#DIV/0!</v>
      </c>
      <c r="K92" s="41" t="e">
        <f t="shared" si="32"/>
        <v>#DIV/0!</v>
      </c>
      <c r="L92" s="41" t="e">
        <f t="shared" si="32"/>
        <v>#DIV/0!</v>
      </c>
    </row>
    <row r="93" spans="1:12" ht="15" x14ac:dyDescent="0.2">
      <c r="A93" s="60" t="s">
        <v>100</v>
      </c>
      <c r="B93" s="149"/>
      <c r="C93" s="58">
        <v>0.93130828200000004</v>
      </c>
      <c r="D93" s="58" t="e">
        <f t="shared" ref="D93:D100" si="33">(B93*$E$17*1.0059*C93)/$E$18</f>
        <v>#DIV/0!</v>
      </c>
      <c r="E93" s="58" t="s">
        <v>65</v>
      </c>
      <c r="F93" s="58" t="e">
        <f t="shared" ref="F93:F100" si="34">D93*E93</f>
        <v>#DIV/0!</v>
      </c>
      <c r="G93" s="58" t="e">
        <f t="shared" ref="G93:G100" si="35">(F93/$E$16)*100</f>
        <v>#DIV/0!</v>
      </c>
      <c r="H93" s="58">
        <v>0.95240000000000002</v>
      </c>
      <c r="I93" s="59" t="e">
        <f t="shared" ref="I93:I100" si="36">D93*H93</f>
        <v>#DIV/0!</v>
      </c>
      <c r="J93" s="59" t="e">
        <f t="shared" si="29"/>
        <v>#DIV/0!</v>
      </c>
      <c r="K93" s="58" t="e">
        <f t="shared" si="30"/>
        <v>#DIV/0!</v>
      </c>
      <c r="L93" s="57" t="e">
        <f t="shared" si="31"/>
        <v>#DIV/0!</v>
      </c>
    </row>
    <row r="94" spans="1:12" ht="15" x14ac:dyDescent="0.2">
      <c r="A94" s="60" t="s">
        <v>101</v>
      </c>
      <c r="B94" s="149"/>
      <c r="C94" s="58">
        <v>0.92484535099999998</v>
      </c>
      <c r="D94" s="58" t="e">
        <f t="shared" si="33"/>
        <v>#DIV/0!</v>
      </c>
      <c r="E94" s="58" t="s">
        <v>65</v>
      </c>
      <c r="F94" s="58" t="e">
        <f t="shared" si="34"/>
        <v>#DIV/0!</v>
      </c>
      <c r="G94" s="58" t="e">
        <f t="shared" si="35"/>
        <v>#DIV/0!</v>
      </c>
      <c r="H94" s="58">
        <v>0.95199999999999996</v>
      </c>
      <c r="I94" s="59" t="e">
        <f t="shared" si="36"/>
        <v>#DIV/0!</v>
      </c>
      <c r="J94" s="59" t="e">
        <f t="shared" si="29"/>
        <v>#DIV/0!</v>
      </c>
      <c r="K94" s="58" t="e">
        <f t="shared" si="30"/>
        <v>#DIV/0!</v>
      </c>
      <c r="L94" s="57" t="e">
        <f t="shared" si="31"/>
        <v>#DIV/0!</v>
      </c>
    </row>
    <row r="95" spans="1:12" s="61" customFormat="1" ht="15" x14ac:dyDescent="0.2">
      <c r="A95" s="60" t="s">
        <v>102</v>
      </c>
      <c r="B95" s="149"/>
      <c r="C95" s="58">
        <v>0.91801311100000005</v>
      </c>
      <c r="D95" s="58" t="e">
        <f t="shared" si="33"/>
        <v>#DIV/0!</v>
      </c>
      <c r="E95" s="58" t="s">
        <v>103</v>
      </c>
      <c r="F95" s="58" t="e">
        <f t="shared" si="34"/>
        <v>#DIV/0!</v>
      </c>
      <c r="G95" s="58" t="e">
        <f t="shared" si="35"/>
        <v>#DIV/0!</v>
      </c>
      <c r="H95" s="58">
        <v>0.95650000000000002</v>
      </c>
      <c r="I95" s="59" t="e">
        <f t="shared" si="36"/>
        <v>#DIV/0!</v>
      </c>
      <c r="J95" s="59" t="e">
        <f t="shared" si="29"/>
        <v>#DIV/0!</v>
      </c>
      <c r="K95" s="58" t="e">
        <f t="shared" si="30"/>
        <v>#DIV/0!</v>
      </c>
      <c r="L95" s="57" t="e">
        <f t="shared" si="31"/>
        <v>#DIV/0!</v>
      </c>
    </row>
    <row r="96" spans="1:12" ht="15" x14ac:dyDescent="0.2">
      <c r="A96" s="60" t="s">
        <v>104</v>
      </c>
      <c r="B96" s="149"/>
      <c r="C96" s="58">
        <v>0.91219647299999995</v>
      </c>
      <c r="D96" s="58" t="e">
        <f t="shared" si="33"/>
        <v>#DIV/0!</v>
      </c>
      <c r="E96" s="58" t="s">
        <v>103</v>
      </c>
      <c r="F96" s="58" t="e">
        <f t="shared" si="34"/>
        <v>#DIV/0!</v>
      </c>
      <c r="G96" s="58" t="e">
        <f t="shared" si="35"/>
        <v>#DIV/0!</v>
      </c>
      <c r="H96" s="58">
        <v>0.95620000000000005</v>
      </c>
      <c r="I96" s="59" t="e">
        <f t="shared" si="36"/>
        <v>#DIV/0!</v>
      </c>
      <c r="J96" s="59" t="e">
        <f t="shared" si="29"/>
        <v>#DIV/0!</v>
      </c>
      <c r="K96" s="58" t="e">
        <f t="shared" si="30"/>
        <v>#DIV/0!</v>
      </c>
      <c r="L96" s="57" t="e">
        <f t="shared" si="31"/>
        <v>#DIV/0!</v>
      </c>
    </row>
    <row r="97" spans="1:12" ht="15" x14ac:dyDescent="0.2">
      <c r="A97" s="60" t="s">
        <v>105</v>
      </c>
      <c r="B97" s="149"/>
      <c r="C97" s="58">
        <v>0.90656449100000003</v>
      </c>
      <c r="D97" s="58" t="e">
        <f t="shared" si="33"/>
        <v>#DIV/0!</v>
      </c>
      <c r="E97" s="58" t="s">
        <v>103</v>
      </c>
      <c r="F97" s="58" t="e">
        <f t="shared" si="34"/>
        <v>#DIV/0!</v>
      </c>
      <c r="G97" s="58" t="e">
        <f t="shared" si="35"/>
        <v>#DIV/0!</v>
      </c>
      <c r="H97" s="58">
        <v>0.95599999999999996</v>
      </c>
      <c r="I97" s="59" t="e">
        <f t="shared" si="36"/>
        <v>#DIV/0!</v>
      </c>
      <c r="J97" s="59" t="e">
        <f t="shared" si="29"/>
        <v>#DIV/0!</v>
      </c>
      <c r="K97" s="58" t="e">
        <f t="shared" si="30"/>
        <v>#DIV/0!</v>
      </c>
      <c r="L97" s="57" t="e">
        <f t="shared" si="31"/>
        <v>#DIV/0!</v>
      </c>
    </row>
    <row r="98" spans="1:12" ht="15" x14ac:dyDescent="0.2">
      <c r="A98" s="60" t="s">
        <v>106</v>
      </c>
      <c r="B98" s="149"/>
      <c r="C98" s="58">
        <v>0.90711845599999996</v>
      </c>
      <c r="D98" s="58" t="e">
        <f t="shared" si="33"/>
        <v>#DIV/0!</v>
      </c>
      <c r="E98" s="58" t="s">
        <v>49</v>
      </c>
      <c r="F98" s="58" t="e">
        <f t="shared" si="34"/>
        <v>#DIV/0!</v>
      </c>
      <c r="G98" s="58" t="e">
        <f t="shared" si="35"/>
        <v>#DIV/0!</v>
      </c>
      <c r="H98" s="58">
        <v>0.96</v>
      </c>
      <c r="I98" s="59" t="e">
        <f t="shared" si="36"/>
        <v>#DIV/0!</v>
      </c>
      <c r="J98" s="59" t="e">
        <f t="shared" si="29"/>
        <v>#DIV/0!</v>
      </c>
      <c r="K98" s="58" t="e">
        <f t="shared" si="30"/>
        <v>#DIV/0!</v>
      </c>
      <c r="L98" s="57" t="e">
        <f t="shared" si="31"/>
        <v>#DIV/0!</v>
      </c>
    </row>
    <row r="99" spans="1:12" ht="15" x14ac:dyDescent="0.2">
      <c r="A99" s="60" t="s">
        <v>107</v>
      </c>
      <c r="B99" s="149"/>
      <c r="C99" s="58">
        <v>0.89677776799999998</v>
      </c>
      <c r="D99" s="58" t="e">
        <f t="shared" si="33"/>
        <v>#DIV/0!</v>
      </c>
      <c r="E99" s="58" t="s">
        <v>47</v>
      </c>
      <c r="F99" s="58" t="e">
        <f t="shared" si="34"/>
        <v>#DIV/0!</v>
      </c>
      <c r="G99" s="58" t="e">
        <f t="shared" si="35"/>
        <v>#DIV/0!</v>
      </c>
      <c r="H99" s="58">
        <v>0.95950000000000002</v>
      </c>
      <c r="I99" s="59" t="e">
        <f t="shared" si="36"/>
        <v>#DIV/0!</v>
      </c>
      <c r="J99" s="59" t="e">
        <f t="shared" si="29"/>
        <v>#DIV/0!</v>
      </c>
      <c r="K99" s="58" t="e">
        <f t="shared" si="30"/>
        <v>#DIV/0!</v>
      </c>
      <c r="L99" s="57" t="e">
        <f t="shared" si="31"/>
        <v>#DIV/0!</v>
      </c>
    </row>
    <row r="100" spans="1:12" ht="15" x14ac:dyDescent="0.2">
      <c r="A100" s="60" t="s">
        <v>108</v>
      </c>
      <c r="B100" s="149"/>
      <c r="C100" s="58">
        <v>0.89142276799999998</v>
      </c>
      <c r="D100" s="58" t="e">
        <f t="shared" si="33"/>
        <v>#DIV/0!</v>
      </c>
      <c r="E100" s="58" t="s">
        <v>47</v>
      </c>
      <c r="F100" s="58" t="e">
        <f t="shared" si="34"/>
        <v>#DIV/0!</v>
      </c>
      <c r="G100" s="58" t="e">
        <f t="shared" si="35"/>
        <v>#DIV/0!</v>
      </c>
      <c r="H100" s="58">
        <v>0.95930000000000004</v>
      </c>
      <c r="I100" s="59" t="e">
        <f t="shared" si="36"/>
        <v>#DIV/0!</v>
      </c>
      <c r="J100" s="59" t="e">
        <f t="shared" si="29"/>
        <v>#DIV/0!</v>
      </c>
      <c r="K100" s="58" t="e">
        <f t="shared" si="30"/>
        <v>#DIV/0!</v>
      </c>
      <c r="L100" s="57" t="e">
        <f t="shared" si="31"/>
        <v>#DIV/0!</v>
      </c>
    </row>
    <row r="101" spans="1:12" ht="31.5" x14ac:dyDescent="0.25">
      <c r="A101" s="43" t="s">
        <v>109</v>
      </c>
      <c r="B101" s="42"/>
      <c r="C101" s="41"/>
      <c r="D101" s="41" t="e">
        <f>SUM(D93:D100)</f>
        <v>#DIV/0!</v>
      </c>
      <c r="E101" s="41"/>
      <c r="F101" s="41" t="e">
        <f>SUM(F93:F100)</f>
        <v>#DIV/0!</v>
      </c>
      <c r="G101" s="41" t="e">
        <f>SUM(G93:G100)</f>
        <v>#DIV/0!</v>
      </c>
      <c r="H101" s="41"/>
      <c r="I101" s="41" t="e">
        <f>SUM(I93:I100)</f>
        <v>#DIV/0!</v>
      </c>
      <c r="J101" s="41" t="e">
        <f t="shared" ref="J101:L101" si="37">SUM(J93:J100)</f>
        <v>#DIV/0!</v>
      </c>
      <c r="K101" s="41" t="e">
        <f t="shared" si="37"/>
        <v>#DIV/0!</v>
      </c>
      <c r="L101" s="41" t="e">
        <f t="shared" si="37"/>
        <v>#DIV/0!</v>
      </c>
    </row>
    <row r="102" spans="1:12" ht="15" x14ac:dyDescent="0.2">
      <c r="A102" s="60" t="s">
        <v>110</v>
      </c>
      <c r="B102" s="149"/>
      <c r="C102" s="58">
        <v>0.92484535099999998</v>
      </c>
      <c r="D102" s="58" t="e">
        <f t="shared" ref="D102:D110" si="38">(B102*$E$17*1.0059*C102)/$E$18</f>
        <v>#DIV/0!</v>
      </c>
      <c r="E102" s="58" t="s">
        <v>65</v>
      </c>
      <c r="F102" s="58" t="e">
        <f t="shared" ref="F102:F110" si="39">D102*E102</f>
        <v>#DIV/0!</v>
      </c>
      <c r="G102" s="58" t="e">
        <f t="shared" ref="G102:G110" si="40">(F102/$E$16)*100</f>
        <v>#DIV/0!</v>
      </c>
      <c r="H102" s="58">
        <v>0.95199999999999996</v>
      </c>
      <c r="I102" s="59" t="e">
        <f t="shared" ref="I102:I110" si="41">D102*H102</f>
        <v>#DIV/0!</v>
      </c>
      <c r="J102" s="59" t="e">
        <f t="shared" si="29"/>
        <v>#DIV/0!</v>
      </c>
      <c r="K102" s="58" t="e">
        <f t="shared" si="30"/>
        <v>#DIV/0!</v>
      </c>
      <c r="L102" s="57" t="e">
        <f t="shared" si="31"/>
        <v>#DIV/0!</v>
      </c>
    </row>
    <row r="103" spans="1:12" ht="15" x14ac:dyDescent="0.2">
      <c r="A103" s="60" t="s">
        <v>111</v>
      </c>
      <c r="B103" s="149"/>
      <c r="C103" s="58">
        <v>0.91856707599999998</v>
      </c>
      <c r="D103" s="58" t="e">
        <f t="shared" si="38"/>
        <v>#DIV/0!</v>
      </c>
      <c r="E103" s="58" t="s">
        <v>65</v>
      </c>
      <c r="F103" s="58" t="e">
        <f t="shared" si="39"/>
        <v>#DIV/0!</v>
      </c>
      <c r="G103" s="58" t="e">
        <f t="shared" si="40"/>
        <v>#DIV/0!</v>
      </c>
      <c r="H103" s="58">
        <v>0.95169999999999999</v>
      </c>
      <c r="I103" s="59" t="e">
        <f t="shared" si="41"/>
        <v>#DIV/0!</v>
      </c>
      <c r="J103" s="59" t="e">
        <f t="shared" si="29"/>
        <v>#DIV/0!</v>
      </c>
      <c r="K103" s="58" t="e">
        <f t="shared" si="30"/>
        <v>#DIV/0!</v>
      </c>
      <c r="L103" s="57" t="e">
        <f t="shared" si="31"/>
        <v>#DIV/0!</v>
      </c>
    </row>
    <row r="104" spans="1:12" ht="15" x14ac:dyDescent="0.2">
      <c r="A104" s="60" t="s">
        <v>112</v>
      </c>
      <c r="B104" s="149"/>
      <c r="C104" s="58">
        <v>0.91219647299999995</v>
      </c>
      <c r="D104" s="58" t="e">
        <f t="shared" si="38"/>
        <v>#DIV/0!</v>
      </c>
      <c r="E104" s="58" t="s">
        <v>103</v>
      </c>
      <c r="F104" s="58" t="e">
        <f t="shared" si="39"/>
        <v>#DIV/0!</v>
      </c>
      <c r="G104" s="58" t="e">
        <f t="shared" si="40"/>
        <v>#DIV/0!</v>
      </c>
      <c r="H104" s="58">
        <v>0.95620000000000005</v>
      </c>
      <c r="I104" s="59" t="e">
        <f t="shared" si="41"/>
        <v>#DIV/0!</v>
      </c>
      <c r="J104" s="59" t="e">
        <f t="shared" si="29"/>
        <v>#DIV/0!</v>
      </c>
      <c r="K104" s="58" t="e">
        <f t="shared" si="30"/>
        <v>#DIV/0!</v>
      </c>
      <c r="L104" s="57" t="e">
        <f t="shared" si="31"/>
        <v>#DIV/0!</v>
      </c>
    </row>
    <row r="105" spans="1:12" s="61" customFormat="1" ht="15" x14ac:dyDescent="0.2">
      <c r="A105" s="60" t="s">
        <v>113</v>
      </c>
      <c r="B105" s="149"/>
      <c r="C105" s="58">
        <v>0.90656449100000003</v>
      </c>
      <c r="D105" s="58" t="e">
        <f t="shared" si="38"/>
        <v>#DIV/0!</v>
      </c>
      <c r="E105" s="58" t="s">
        <v>103</v>
      </c>
      <c r="F105" s="58" t="e">
        <f t="shared" si="39"/>
        <v>#DIV/0!</v>
      </c>
      <c r="G105" s="58" t="e">
        <f t="shared" si="40"/>
        <v>#DIV/0!</v>
      </c>
      <c r="H105" s="58">
        <v>0.95599999999999996</v>
      </c>
      <c r="I105" s="59" t="e">
        <f t="shared" si="41"/>
        <v>#DIV/0!</v>
      </c>
      <c r="J105" s="59" t="e">
        <f t="shared" si="29"/>
        <v>#DIV/0!</v>
      </c>
      <c r="K105" s="58" t="e">
        <f t="shared" si="30"/>
        <v>#DIV/0!</v>
      </c>
      <c r="L105" s="57" t="e">
        <f t="shared" si="31"/>
        <v>#DIV/0!</v>
      </c>
    </row>
    <row r="106" spans="1:12" s="61" customFormat="1" ht="15" x14ac:dyDescent="0.2">
      <c r="A106" s="60" t="s">
        <v>114</v>
      </c>
      <c r="B106" s="149"/>
      <c r="C106" s="58">
        <v>0.89234604399999995</v>
      </c>
      <c r="D106" s="58" t="e">
        <f t="shared" si="38"/>
        <v>#DIV/0!</v>
      </c>
      <c r="E106" s="58" t="s">
        <v>103</v>
      </c>
      <c r="F106" s="58" t="e">
        <f t="shared" si="39"/>
        <v>#DIV/0!</v>
      </c>
      <c r="G106" s="58" t="e">
        <f t="shared" si="40"/>
        <v>#DIV/0!</v>
      </c>
      <c r="H106" s="58">
        <v>0.95569999999999999</v>
      </c>
      <c r="I106" s="59" t="e">
        <f t="shared" si="41"/>
        <v>#DIV/0!</v>
      </c>
      <c r="J106" s="59" t="e">
        <f t="shared" si="29"/>
        <v>#DIV/0!</v>
      </c>
      <c r="K106" s="58" t="e">
        <f t="shared" si="30"/>
        <v>#DIV/0!</v>
      </c>
      <c r="L106" s="57" t="e">
        <f t="shared" si="31"/>
        <v>#DIV/0!</v>
      </c>
    </row>
    <row r="107" spans="1:12" ht="15" x14ac:dyDescent="0.2">
      <c r="A107" s="60" t="s">
        <v>115</v>
      </c>
      <c r="B107" s="149"/>
      <c r="C107" s="58">
        <v>0.90194811200000002</v>
      </c>
      <c r="D107" s="58" t="e">
        <f t="shared" si="38"/>
        <v>#DIV/0!</v>
      </c>
      <c r="E107" s="58" t="s">
        <v>103</v>
      </c>
      <c r="F107" s="58" t="e">
        <f t="shared" si="39"/>
        <v>#DIV/0!</v>
      </c>
      <c r="G107" s="58" t="e">
        <f t="shared" si="40"/>
        <v>#DIV/0!</v>
      </c>
      <c r="H107" s="58">
        <v>0.95379999999999998</v>
      </c>
      <c r="I107" s="59" t="e">
        <f t="shared" si="41"/>
        <v>#DIV/0!</v>
      </c>
      <c r="J107" s="59" t="e">
        <f t="shared" si="29"/>
        <v>#DIV/0!</v>
      </c>
      <c r="K107" s="58" t="e">
        <f t="shared" si="30"/>
        <v>#DIV/0!</v>
      </c>
      <c r="L107" s="57" t="e">
        <f t="shared" si="31"/>
        <v>#DIV/0!</v>
      </c>
    </row>
    <row r="108" spans="1:12" ht="15" x14ac:dyDescent="0.2">
      <c r="A108" s="60" t="s">
        <v>116</v>
      </c>
      <c r="B108" s="149"/>
      <c r="C108" s="58">
        <v>0.89142276799999998</v>
      </c>
      <c r="D108" s="58" t="e">
        <f t="shared" si="38"/>
        <v>#DIV/0!</v>
      </c>
      <c r="E108" s="58" t="s">
        <v>47</v>
      </c>
      <c r="F108" s="58" t="e">
        <f t="shared" si="39"/>
        <v>#DIV/0!</v>
      </c>
      <c r="G108" s="58" t="e">
        <f t="shared" si="40"/>
        <v>#DIV/0!</v>
      </c>
      <c r="H108" s="58">
        <v>0.95930000000000004</v>
      </c>
      <c r="I108" s="59" t="e">
        <f t="shared" si="41"/>
        <v>#DIV/0!</v>
      </c>
      <c r="J108" s="59" t="e">
        <f t="shared" si="29"/>
        <v>#DIV/0!</v>
      </c>
      <c r="K108" s="58" t="e">
        <f t="shared" si="30"/>
        <v>#DIV/0!</v>
      </c>
      <c r="L108" s="57" t="e">
        <f t="shared" si="31"/>
        <v>#DIV/0!</v>
      </c>
    </row>
    <row r="109" spans="1:12" ht="15" x14ac:dyDescent="0.2">
      <c r="A109" s="60" t="s">
        <v>117</v>
      </c>
      <c r="B109" s="149"/>
      <c r="C109" s="58">
        <v>0.89677776799999998</v>
      </c>
      <c r="D109" s="58" t="e">
        <f t="shared" si="38"/>
        <v>#DIV/0!</v>
      </c>
      <c r="E109" s="58" t="s">
        <v>47</v>
      </c>
      <c r="F109" s="58" t="e">
        <f t="shared" si="39"/>
        <v>#DIV/0!</v>
      </c>
      <c r="G109" s="58" t="e">
        <f t="shared" si="40"/>
        <v>#DIV/0!</v>
      </c>
      <c r="H109" s="58">
        <v>0.95950000000000002</v>
      </c>
      <c r="I109" s="59" t="e">
        <f t="shared" si="41"/>
        <v>#DIV/0!</v>
      </c>
      <c r="J109" s="59" t="e">
        <f t="shared" si="29"/>
        <v>#DIV/0!</v>
      </c>
      <c r="K109" s="58" t="e">
        <f t="shared" si="30"/>
        <v>#DIV/0!</v>
      </c>
      <c r="L109" s="57" t="e">
        <f t="shared" si="31"/>
        <v>#DIV/0!</v>
      </c>
    </row>
    <row r="110" spans="1:12" s="38" customFormat="1" ht="15" x14ac:dyDescent="0.2">
      <c r="A110" s="60" t="s">
        <v>118</v>
      </c>
      <c r="B110" s="149"/>
      <c r="C110" s="58">
        <v>0.88625242400000004</v>
      </c>
      <c r="D110" s="58" t="e">
        <f t="shared" si="38"/>
        <v>#DIV/0!</v>
      </c>
      <c r="E110" s="58" t="s">
        <v>47</v>
      </c>
      <c r="F110" s="58" t="e">
        <f t="shared" si="39"/>
        <v>#DIV/0!</v>
      </c>
      <c r="G110" s="58" t="e">
        <f t="shared" si="40"/>
        <v>#DIV/0!</v>
      </c>
      <c r="H110" s="58">
        <v>0.95899999999999996</v>
      </c>
      <c r="I110" s="59" t="e">
        <f t="shared" si="41"/>
        <v>#DIV/0!</v>
      </c>
      <c r="J110" s="59" t="e">
        <f t="shared" si="29"/>
        <v>#DIV/0!</v>
      </c>
      <c r="K110" s="58" t="e">
        <f t="shared" si="30"/>
        <v>#DIV/0!</v>
      </c>
      <c r="L110" s="57" t="e">
        <f t="shared" si="31"/>
        <v>#DIV/0!</v>
      </c>
    </row>
    <row r="111" spans="1:12" s="38" customFormat="1" ht="31.5" x14ac:dyDescent="0.25">
      <c r="A111" s="43" t="s">
        <v>119</v>
      </c>
      <c r="B111" s="56"/>
      <c r="C111" s="41"/>
      <c r="D111" s="41" t="e">
        <f>SUM(D102:D110)</f>
        <v>#DIV/0!</v>
      </c>
      <c r="E111" s="41"/>
      <c r="F111" s="41" t="e">
        <f>SUM(F102:F110)</f>
        <v>#DIV/0!</v>
      </c>
      <c r="G111" s="41" t="e">
        <f>SUM(G102:G110)</f>
        <v>#DIV/0!</v>
      </c>
      <c r="H111" s="41"/>
      <c r="I111" s="41" t="e">
        <f>SUM(I102:I110)</f>
        <v>#DIV/0!</v>
      </c>
      <c r="J111" s="41" t="e">
        <f>SUM(J102:J110)</f>
        <v>#DIV/0!</v>
      </c>
      <c r="K111" s="41" t="e">
        <f>SUM(K102:K110)</f>
        <v>#DIV/0!</v>
      </c>
      <c r="L111" s="41" t="e">
        <f>SUM(L102:L110)</f>
        <v>#DIV/0!</v>
      </c>
    </row>
    <row r="112" spans="1:12" s="38" customFormat="1" ht="15.75" x14ac:dyDescent="0.25">
      <c r="A112" s="43" t="s">
        <v>120</v>
      </c>
      <c r="B112" s="56"/>
      <c r="C112" s="41"/>
      <c r="D112" s="41" t="e">
        <f>D101+D111</f>
        <v>#DIV/0!</v>
      </c>
      <c r="E112" s="41"/>
      <c r="F112" s="41" t="e">
        <f>F101+F111</f>
        <v>#DIV/0!</v>
      </c>
      <c r="G112" s="41" t="e">
        <f>G101+G111</f>
        <v>#DIV/0!</v>
      </c>
      <c r="H112" s="41"/>
      <c r="I112" s="41" t="e">
        <f>I101+I111</f>
        <v>#DIV/0!</v>
      </c>
      <c r="J112" s="41" t="e">
        <f>J101+J111</f>
        <v>#DIV/0!</v>
      </c>
      <c r="K112" s="41" t="e">
        <f>K101+K111</f>
        <v>#DIV/0!</v>
      </c>
      <c r="L112" s="41" t="e">
        <f>L101+L111</f>
        <v>#DIV/0!</v>
      </c>
    </row>
    <row r="113" spans="1:12" s="38" customFormat="1" ht="17.25" x14ac:dyDescent="0.35">
      <c r="A113" s="245" t="s">
        <v>121</v>
      </c>
      <c r="B113" s="245"/>
      <c r="C113" s="55"/>
      <c r="D113" s="54" t="e">
        <f>D47+D72+D92+D112</f>
        <v>#DIV/0!</v>
      </c>
      <c r="E113" s="49"/>
      <c r="F113" s="46"/>
      <c r="G113" s="52"/>
      <c r="H113" s="52"/>
      <c r="I113" s="52"/>
      <c r="J113" s="52"/>
      <c r="K113" s="52"/>
      <c r="L113" s="44"/>
    </row>
    <row r="114" spans="1:12" s="38" customFormat="1" ht="17.25" x14ac:dyDescent="0.35">
      <c r="A114" s="229" t="s">
        <v>122</v>
      </c>
      <c r="B114" s="229"/>
      <c r="C114" s="51"/>
      <c r="D114" s="52"/>
      <c r="E114" s="49"/>
      <c r="F114" s="53" t="e">
        <f>F47+F72+F92+F112</f>
        <v>#DIV/0!</v>
      </c>
      <c r="G114" s="46"/>
      <c r="H114" s="50"/>
      <c r="I114" s="50"/>
      <c r="J114" s="50"/>
      <c r="K114" s="52"/>
      <c r="L114" s="44"/>
    </row>
    <row r="115" spans="1:12" s="38" customFormat="1" ht="31.5" customHeight="1" x14ac:dyDescent="0.25">
      <c r="A115" s="246" t="s">
        <v>123</v>
      </c>
      <c r="B115" s="246"/>
      <c r="C115" s="51"/>
      <c r="D115" s="50"/>
      <c r="E115" s="49"/>
      <c r="F115" s="46"/>
      <c r="G115" s="48" t="e">
        <f>G47+G72+G92+G112</f>
        <v>#DIV/0!</v>
      </c>
      <c r="H115" s="46"/>
      <c r="I115" s="46"/>
      <c r="J115" s="46"/>
      <c r="K115" s="46"/>
      <c r="L115" s="44"/>
    </row>
    <row r="116" spans="1:12" ht="15.75" x14ac:dyDescent="0.25">
      <c r="A116" s="247" t="s">
        <v>124</v>
      </c>
      <c r="B116" s="247"/>
      <c r="C116" s="44"/>
      <c r="D116" s="46"/>
      <c r="E116" s="47"/>
      <c r="F116" s="46"/>
      <c r="G116" s="46"/>
      <c r="H116" s="46"/>
      <c r="I116" s="45" t="e">
        <f>I47+I72+I92+I112</f>
        <v>#DIV/0!</v>
      </c>
      <c r="J116" s="46"/>
      <c r="K116" s="46"/>
      <c r="L116" s="44"/>
    </row>
    <row r="117" spans="1:12" ht="15.75" x14ac:dyDescent="0.25">
      <c r="A117" s="243" t="s">
        <v>78</v>
      </c>
      <c r="B117" s="244"/>
      <c r="C117" s="41"/>
      <c r="D117" s="41" t="e">
        <f>D72</f>
        <v>#DIV/0!</v>
      </c>
      <c r="E117" s="41"/>
      <c r="F117" s="41" t="e">
        <f>F72</f>
        <v>#DIV/0!</v>
      </c>
      <c r="G117" s="41" t="e">
        <f>G72</f>
        <v>#DIV/0!</v>
      </c>
      <c r="H117" s="41"/>
      <c r="I117" s="41" t="e">
        <f>I72</f>
        <v>#DIV/0!</v>
      </c>
      <c r="J117" s="41" t="e">
        <f>J72</f>
        <v>#DIV/0!</v>
      </c>
      <c r="K117" s="41" t="e">
        <f>K72</f>
        <v>#DIV/0!</v>
      </c>
      <c r="L117" s="41" t="e">
        <f>L72</f>
        <v>#DIV/0!</v>
      </c>
    </row>
    <row r="181" spans="1:5" s="38" customFormat="1" x14ac:dyDescent="0.2">
      <c r="E181" s="39"/>
    </row>
    <row r="182" spans="1:5" s="38" customFormat="1" x14ac:dyDescent="0.2">
      <c r="E182" s="39"/>
    </row>
    <row r="183" spans="1:5" s="38" customFormat="1" x14ac:dyDescent="0.2">
      <c r="E183" s="39"/>
    </row>
    <row r="184" spans="1:5" s="38" customFormat="1" x14ac:dyDescent="0.2">
      <c r="A184" s="40"/>
      <c r="E184" s="39"/>
    </row>
    <row r="185" spans="1:5" s="38" customFormat="1" x14ac:dyDescent="0.2">
      <c r="A185" s="40"/>
      <c r="E185" s="39"/>
    </row>
    <row r="186" spans="1:5" s="38" customFormat="1" x14ac:dyDescent="0.2">
      <c r="E186" s="39"/>
    </row>
    <row r="187" spans="1:5" s="38" customFormat="1" x14ac:dyDescent="0.2">
      <c r="A187" s="40"/>
      <c r="E187" s="39"/>
    </row>
    <row r="188" spans="1:5" s="38" customFormat="1" x14ac:dyDescent="0.2">
      <c r="A188" s="40"/>
      <c r="E188" s="39"/>
    </row>
    <row r="189" spans="1:5" s="38" customFormat="1" x14ac:dyDescent="0.2">
      <c r="A189" s="40"/>
      <c r="E189" s="39"/>
    </row>
    <row r="190" spans="1:5" s="38" customFormat="1" x14ac:dyDescent="0.2">
      <c r="E190" s="39"/>
    </row>
    <row r="191" spans="1:5" s="38" customFormat="1" x14ac:dyDescent="0.2">
      <c r="A191" s="40"/>
      <c r="E191" s="39"/>
    </row>
    <row r="192" spans="1:5" s="38" customFormat="1" x14ac:dyDescent="0.2">
      <c r="A192" s="40"/>
      <c r="E192" s="39"/>
    </row>
    <row r="193" spans="1:5" s="38" customFormat="1" x14ac:dyDescent="0.2">
      <c r="A193" s="40"/>
      <c r="E193" s="39"/>
    </row>
    <row r="194" spans="1:5" s="38" customFormat="1" x14ac:dyDescent="0.2">
      <c r="E194" s="39"/>
    </row>
    <row r="195" spans="1:5" s="38" customFormat="1" x14ac:dyDescent="0.2">
      <c r="E195" s="39"/>
    </row>
    <row r="196" spans="1:5" s="38" customFormat="1" x14ac:dyDescent="0.2">
      <c r="E196" s="39"/>
    </row>
    <row r="197" spans="1:5" s="38" customFormat="1" x14ac:dyDescent="0.2">
      <c r="E197" s="39"/>
    </row>
    <row r="198" spans="1:5" s="38" customFormat="1" x14ac:dyDescent="0.2">
      <c r="E198" s="39"/>
    </row>
    <row r="199" spans="1:5" s="38" customFormat="1" x14ac:dyDescent="0.2">
      <c r="E199" s="39"/>
    </row>
    <row r="200" spans="1:5" s="38" customFormat="1" x14ac:dyDescent="0.2">
      <c r="E200" s="39"/>
    </row>
    <row r="201" spans="1:5" s="38" customFormat="1" x14ac:dyDescent="0.2">
      <c r="E201" s="39"/>
    </row>
    <row r="202" spans="1:5" s="38" customFormat="1" x14ac:dyDescent="0.2">
      <c r="E202" s="39"/>
    </row>
    <row r="203" spans="1:5" s="38" customFormat="1" x14ac:dyDescent="0.2">
      <c r="E203" s="39"/>
    </row>
    <row r="204" spans="1:5" s="38" customFormat="1" x14ac:dyDescent="0.2">
      <c r="E204" s="39"/>
    </row>
    <row r="205" spans="1:5" s="38" customFormat="1" x14ac:dyDescent="0.2">
      <c r="A205" s="40"/>
      <c r="E205" s="39"/>
    </row>
    <row r="206" spans="1:5" s="38" customFormat="1" x14ac:dyDescent="0.2">
      <c r="E206" s="39"/>
    </row>
    <row r="207" spans="1:5" s="38" customFormat="1" x14ac:dyDescent="0.2">
      <c r="E207" s="39"/>
    </row>
    <row r="208" spans="1:5" s="38" customFormat="1" x14ac:dyDescent="0.2">
      <c r="E208" s="39"/>
    </row>
    <row r="209" spans="1:5" s="38" customFormat="1" x14ac:dyDescent="0.2">
      <c r="E209" s="39"/>
    </row>
    <row r="210" spans="1:5" s="38" customFormat="1" x14ac:dyDescent="0.2">
      <c r="E210" s="39"/>
    </row>
    <row r="211" spans="1:5" s="38" customFormat="1" x14ac:dyDescent="0.2">
      <c r="E211" s="39"/>
    </row>
    <row r="212" spans="1:5" s="38" customFormat="1" x14ac:dyDescent="0.2">
      <c r="E212" s="39"/>
    </row>
    <row r="213" spans="1:5" s="38" customFormat="1" x14ac:dyDescent="0.2">
      <c r="E213" s="39"/>
    </row>
    <row r="214" spans="1:5" s="38" customFormat="1" x14ac:dyDescent="0.2">
      <c r="E214" s="39"/>
    </row>
    <row r="215" spans="1:5" s="38" customFormat="1" x14ac:dyDescent="0.2">
      <c r="E215" s="39"/>
    </row>
    <row r="216" spans="1:5" s="38" customFormat="1" x14ac:dyDescent="0.2">
      <c r="E216" s="39"/>
    </row>
    <row r="217" spans="1:5" s="38" customFormat="1" x14ac:dyDescent="0.2">
      <c r="A217" s="40"/>
      <c r="E217" s="39"/>
    </row>
    <row r="218" spans="1:5" s="38" customFormat="1" x14ac:dyDescent="0.2">
      <c r="E218" s="39"/>
    </row>
    <row r="219" spans="1:5" s="38" customFormat="1" x14ac:dyDescent="0.2">
      <c r="E219" s="39"/>
    </row>
    <row r="220" spans="1:5" s="38" customFormat="1" x14ac:dyDescent="0.2">
      <c r="E220" s="39"/>
    </row>
    <row r="221" spans="1:5" s="38" customFormat="1" x14ac:dyDescent="0.2">
      <c r="E221" s="39"/>
    </row>
    <row r="222" spans="1:5" s="38" customFormat="1" x14ac:dyDescent="0.2">
      <c r="E222" s="39"/>
    </row>
    <row r="223" spans="1:5" s="38" customFormat="1" x14ac:dyDescent="0.2">
      <c r="A223" s="40"/>
      <c r="E223" s="39"/>
    </row>
    <row r="224" spans="1:5" s="38" customFormat="1" x14ac:dyDescent="0.2">
      <c r="A224" s="40"/>
      <c r="E224" s="39"/>
    </row>
    <row r="225" spans="1:5" s="38" customFormat="1" x14ac:dyDescent="0.2">
      <c r="E225" s="39"/>
    </row>
    <row r="226" spans="1:5" s="38" customFormat="1" x14ac:dyDescent="0.2">
      <c r="E226" s="39"/>
    </row>
    <row r="227" spans="1:5" s="38" customFormat="1" x14ac:dyDescent="0.2">
      <c r="E227" s="39"/>
    </row>
    <row r="228" spans="1:5" s="38" customFormat="1" x14ac:dyDescent="0.2">
      <c r="E228" s="39"/>
    </row>
    <row r="229" spans="1:5" s="38" customFormat="1" x14ac:dyDescent="0.2">
      <c r="A229" s="40"/>
      <c r="E229" s="39"/>
    </row>
    <row r="230" spans="1:5" s="38" customFormat="1" x14ac:dyDescent="0.2">
      <c r="E230" s="39"/>
    </row>
    <row r="231" spans="1:5" s="38" customFormat="1" x14ac:dyDescent="0.2">
      <c r="A231" s="40"/>
      <c r="E231" s="39"/>
    </row>
    <row r="232" spans="1:5" s="38" customFormat="1" x14ac:dyDescent="0.2">
      <c r="E232" s="39"/>
    </row>
    <row r="233" spans="1:5" s="38" customFormat="1" x14ac:dyDescent="0.2">
      <c r="E233" s="39"/>
    </row>
    <row r="234" spans="1:5" s="38" customFormat="1" x14ac:dyDescent="0.2">
      <c r="A234" s="40"/>
      <c r="E234" s="39"/>
    </row>
    <row r="235" spans="1:5" s="38" customFormat="1" x14ac:dyDescent="0.2">
      <c r="E235" s="39"/>
    </row>
    <row r="236" spans="1:5" s="38" customFormat="1" x14ac:dyDescent="0.2">
      <c r="E236" s="39"/>
    </row>
    <row r="237" spans="1:5" s="38" customFormat="1" x14ac:dyDescent="0.2">
      <c r="A237" s="40"/>
      <c r="E237" s="39"/>
    </row>
    <row r="238" spans="1:5" s="38" customFormat="1" x14ac:dyDescent="0.2">
      <c r="E238" s="39"/>
    </row>
    <row r="239" spans="1:5" s="38" customFormat="1" x14ac:dyDescent="0.2">
      <c r="E239" s="39"/>
    </row>
    <row r="240" spans="1:5" s="38" customFormat="1" x14ac:dyDescent="0.2">
      <c r="E240" s="39"/>
    </row>
    <row r="241" spans="1:5" s="38" customFormat="1" x14ac:dyDescent="0.2">
      <c r="E241" s="39"/>
    </row>
    <row r="242" spans="1:5" s="38" customFormat="1" x14ac:dyDescent="0.2">
      <c r="E242" s="39"/>
    </row>
    <row r="243" spans="1:5" s="38" customFormat="1" x14ac:dyDescent="0.2">
      <c r="E243" s="39"/>
    </row>
    <row r="244" spans="1:5" s="38" customFormat="1" x14ac:dyDescent="0.2">
      <c r="E244" s="39"/>
    </row>
    <row r="245" spans="1:5" s="38" customFormat="1" x14ac:dyDescent="0.2">
      <c r="E245" s="39"/>
    </row>
    <row r="246" spans="1:5" s="38" customFormat="1" x14ac:dyDescent="0.2">
      <c r="E246" s="39"/>
    </row>
    <row r="247" spans="1:5" s="38" customFormat="1" x14ac:dyDescent="0.2">
      <c r="E247" s="39"/>
    </row>
    <row r="248" spans="1:5" s="38" customFormat="1" x14ac:dyDescent="0.2">
      <c r="A248" s="40"/>
      <c r="E248" s="39"/>
    </row>
    <row r="249" spans="1:5" s="38" customFormat="1" x14ac:dyDescent="0.2">
      <c r="E249" s="39"/>
    </row>
    <row r="250" spans="1:5" s="38" customFormat="1" x14ac:dyDescent="0.2">
      <c r="E250" s="39"/>
    </row>
    <row r="251" spans="1:5" s="38" customFormat="1" x14ac:dyDescent="0.2">
      <c r="A251" s="40"/>
      <c r="E251" s="39"/>
    </row>
    <row r="252" spans="1:5" s="38" customFormat="1" x14ac:dyDescent="0.2">
      <c r="E252" s="39"/>
    </row>
    <row r="253" spans="1:5" s="38" customFormat="1" x14ac:dyDescent="0.2">
      <c r="E253" s="39"/>
    </row>
    <row r="254" spans="1:5" s="38" customFormat="1" x14ac:dyDescent="0.2">
      <c r="E254" s="39"/>
    </row>
    <row r="255" spans="1:5" s="38" customFormat="1" x14ac:dyDescent="0.2">
      <c r="E255" s="39"/>
    </row>
    <row r="256" spans="1:5" s="38" customFormat="1" x14ac:dyDescent="0.2">
      <c r="E256" s="39"/>
    </row>
    <row r="257" spans="1:5" s="38" customFormat="1" x14ac:dyDescent="0.2">
      <c r="E257" s="39"/>
    </row>
    <row r="258" spans="1:5" s="38" customFormat="1" x14ac:dyDescent="0.2">
      <c r="E258" s="39"/>
    </row>
    <row r="259" spans="1:5" s="38" customFormat="1" x14ac:dyDescent="0.2">
      <c r="A259" s="40"/>
      <c r="E259" s="39"/>
    </row>
    <row r="260" spans="1:5" s="38" customFormat="1" x14ac:dyDescent="0.2">
      <c r="E260" s="39"/>
    </row>
    <row r="261" spans="1:5" s="38" customFormat="1" x14ac:dyDescent="0.2">
      <c r="E261" s="39"/>
    </row>
    <row r="262" spans="1:5" s="38" customFormat="1" x14ac:dyDescent="0.2">
      <c r="E262" s="39"/>
    </row>
    <row r="263" spans="1:5" s="38" customFormat="1" x14ac:dyDescent="0.2">
      <c r="E263" s="39"/>
    </row>
    <row r="264" spans="1:5" s="38" customFormat="1" x14ac:dyDescent="0.2">
      <c r="E264" s="39"/>
    </row>
    <row r="265" spans="1:5" s="38" customFormat="1" x14ac:dyDescent="0.2">
      <c r="E265" s="39"/>
    </row>
    <row r="266" spans="1:5" s="38" customFormat="1" x14ac:dyDescent="0.2">
      <c r="E266" s="39"/>
    </row>
    <row r="267" spans="1:5" s="38" customFormat="1" x14ac:dyDescent="0.2">
      <c r="E267" s="39"/>
    </row>
    <row r="268" spans="1:5" s="38" customFormat="1" x14ac:dyDescent="0.2">
      <c r="E268" s="39"/>
    </row>
    <row r="269" spans="1:5" s="38" customFormat="1" x14ac:dyDescent="0.2">
      <c r="E269" s="39"/>
    </row>
    <row r="270" spans="1:5" s="38" customFormat="1" x14ac:dyDescent="0.2">
      <c r="E270" s="39"/>
    </row>
    <row r="271" spans="1:5" s="38" customFormat="1" x14ac:dyDescent="0.2">
      <c r="E271" s="39"/>
    </row>
    <row r="272" spans="1:5" s="38" customFormat="1" x14ac:dyDescent="0.2">
      <c r="E272" s="39"/>
    </row>
    <row r="273" spans="1:5" s="38" customFormat="1" x14ac:dyDescent="0.2">
      <c r="E273" s="39"/>
    </row>
    <row r="274" spans="1:5" s="38" customFormat="1" x14ac:dyDescent="0.2">
      <c r="E274" s="39"/>
    </row>
    <row r="275" spans="1:5" s="38" customFormat="1" x14ac:dyDescent="0.2">
      <c r="E275" s="39"/>
    </row>
    <row r="276" spans="1:5" s="38" customFormat="1" x14ac:dyDescent="0.2">
      <c r="E276" s="39"/>
    </row>
    <row r="277" spans="1:5" s="38" customFormat="1" x14ac:dyDescent="0.2">
      <c r="E277" s="39"/>
    </row>
    <row r="278" spans="1:5" s="38" customFormat="1" x14ac:dyDescent="0.2">
      <c r="E278" s="39"/>
    </row>
    <row r="279" spans="1:5" s="38" customFormat="1" x14ac:dyDescent="0.2">
      <c r="E279" s="39"/>
    </row>
    <row r="280" spans="1:5" s="38" customFormat="1" x14ac:dyDescent="0.2">
      <c r="E280" s="39"/>
    </row>
    <row r="281" spans="1:5" s="38" customFormat="1" x14ac:dyDescent="0.2">
      <c r="E281" s="39"/>
    </row>
    <row r="282" spans="1:5" s="38" customFormat="1" x14ac:dyDescent="0.2">
      <c r="E282" s="39"/>
    </row>
    <row r="283" spans="1:5" s="38" customFormat="1" x14ac:dyDescent="0.2">
      <c r="E283" s="39"/>
    </row>
    <row r="284" spans="1:5" s="38" customFormat="1" x14ac:dyDescent="0.2">
      <c r="A284" s="40"/>
      <c r="E284" s="39"/>
    </row>
    <row r="285" spans="1:5" s="38" customFormat="1" x14ac:dyDescent="0.2">
      <c r="E285" s="39"/>
    </row>
    <row r="286" spans="1:5" s="38" customFormat="1" x14ac:dyDescent="0.2">
      <c r="A286" s="40"/>
      <c r="E286" s="39"/>
    </row>
    <row r="287" spans="1:5" s="38" customFormat="1" x14ac:dyDescent="0.2">
      <c r="E287" s="39"/>
    </row>
    <row r="288" spans="1:5" s="38" customFormat="1" x14ac:dyDescent="0.2">
      <c r="E288" s="39"/>
    </row>
    <row r="289" spans="1:5" s="38" customFormat="1" x14ac:dyDescent="0.2">
      <c r="E289" s="39"/>
    </row>
    <row r="290" spans="1:5" s="38" customFormat="1" x14ac:dyDescent="0.2">
      <c r="E290" s="39"/>
    </row>
    <row r="291" spans="1:5" s="38" customFormat="1" x14ac:dyDescent="0.2">
      <c r="E291" s="39"/>
    </row>
    <row r="292" spans="1:5" s="38" customFormat="1" x14ac:dyDescent="0.2">
      <c r="E292" s="39"/>
    </row>
    <row r="293" spans="1:5" s="38" customFormat="1" x14ac:dyDescent="0.2">
      <c r="E293" s="39"/>
    </row>
    <row r="294" spans="1:5" s="38" customFormat="1" x14ac:dyDescent="0.2">
      <c r="E294" s="39"/>
    </row>
    <row r="295" spans="1:5" s="38" customFormat="1" x14ac:dyDescent="0.2">
      <c r="E295" s="39"/>
    </row>
    <row r="296" spans="1:5" s="38" customFormat="1" x14ac:dyDescent="0.2">
      <c r="E296" s="39"/>
    </row>
    <row r="297" spans="1:5" s="38" customFormat="1" x14ac:dyDescent="0.2">
      <c r="E297" s="39"/>
    </row>
    <row r="298" spans="1:5" s="38" customFormat="1" x14ac:dyDescent="0.2">
      <c r="A298" s="40"/>
      <c r="E298" s="39"/>
    </row>
    <row r="299" spans="1:5" s="38" customFormat="1" x14ac:dyDescent="0.2">
      <c r="E299" s="39"/>
    </row>
    <row r="300" spans="1:5" s="38" customFormat="1" x14ac:dyDescent="0.2">
      <c r="A300" s="40"/>
      <c r="E300" s="39"/>
    </row>
    <row r="301" spans="1:5" s="38" customFormat="1" x14ac:dyDescent="0.2">
      <c r="E301" s="39"/>
    </row>
    <row r="302" spans="1:5" s="38" customFormat="1" x14ac:dyDescent="0.2">
      <c r="A302" s="40"/>
      <c r="E302" s="39"/>
    </row>
    <row r="303" spans="1:5" s="38" customFormat="1" x14ac:dyDescent="0.2">
      <c r="E303" s="39"/>
    </row>
    <row r="304" spans="1:5" s="38" customFormat="1" x14ac:dyDescent="0.2">
      <c r="E304" s="39"/>
    </row>
    <row r="305" spans="5:5" s="38" customFormat="1" x14ac:dyDescent="0.2">
      <c r="E305" s="39"/>
    </row>
    <row r="306" spans="5:5" s="38" customFormat="1" x14ac:dyDescent="0.2">
      <c r="E306" s="39"/>
    </row>
    <row r="307" spans="5:5" s="38" customFormat="1" x14ac:dyDescent="0.2">
      <c r="E307" s="39"/>
    </row>
    <row r="308" spans="5:5" s="38" customFormat="1" x14ac:dyDescent="0.2">
      <c r="E308" s="39"/>
    </row>
    <row r="309" spans="5:5" s="38" customFormat="1" x14ac:dyDescent="0.2">
      <c r="E309" s="39"/>
    </row>
    <row r="310" spans="5:5" s="38" customFormat="1" x14ac:dyDescent="0.2">
      <c r="E310" s="39"/>
    </row>
    <row r="313" spans="5:5" s="38" customFormat="1" x14ac:dyDescent="0.2">
      <c r="E313" s="39"/>
    </row>
    <row r="314" spans="5:5" s="38" customFormat="1" x14ac:dyDescent="0.2">
      <c r="E314" s="39"/>
    </row>
    <row r="315" spans="5:5" s="38" customFormat="1" x14ac:dyDescent="0.2">
      <c r="E315" s="39"/>
    </row>
    <row r="316" spans="5:5" s="38" customFormat="1" x14ac:dyDescent="0.2">
      <c r="E316" s="39"/>
    </row>
    <row r="317" spans="5:5" s="38" customFormat="1" x14ac:dyDescent="0.2">
      <c r="E317" s="39"/>
    </row>
    <row r="318" spans="5:5" s="38" customFormat="1" x14ac:dyDescent="0.2">
      <c r="E318" s="39"/>
    </row>
    <row r="319" spans="5:5" s="38" customFormat="1" x14ac:dyDescent="0.2">
      <c r="E319" s="39"/>
    </row>
  </sheetData>
  <mergeCells count="33">
    <mergeCell ref="A114:B114"/>
    <mergeCell ref="I11:L11"/>
    <mergeCell ref="A115:B115"/>
    <mergeCell ref="A116:B116"/>
    <mergeCell ref="I12:L12"/>
    <mergeCell ref="A15:D15"/>
    <mergeCell ref="E15:H15"/>
    <mergeCell ref="A16:D16"/>
    <mergeCell ref="A17:D17"/>
    <mergeCell ref="E16:H16"/>
    <mergeCell ref="E17:H17"/>
    <mergeCell ref="E18:H18"/>
    <mergeCell ref="I6:L6"/>
    <mergeCell ref="A7:D7"/>
    <mergeCell ref="E7:H7"/>
    <mergeCell ref="I7:L7"/>
    <mergeCell ref="A113:B113"/>
    <mergeCell ref="A117:B117"/>
    <mergeCell ref="A1:L1"/>
    <mergeCell ref="A18:D18"/>
    <mergeCell ref="A10:D10"/>
    <mergeCell ref="E10:H10"/>
    <mergeCell ref="I10:L10"/>
    <mergeCell ref="A12:D12"/>
    <mergeCell ref="E12:H12"/>
    <mergeCell ref="A8:D8"/>
    <mergeCell ref="E8:H8"/>
    <mergeCell ref="I8:L8"/>
    <mergeCell ref="A9:D9"/>
    <mergeCell ref="E9:H9"/>
    <mergeCell ref="I9:L9"/>
    <mergeCell ref="A6:D6"/>
    <mergeCell ref="E6:H6"/>
  </mergeCells>
  <pageMargins left="0.43307086614173229" right="0.47244094488188981" top="0.55118110236220474" bottom="0.47244094488188981" header="0.23622047244094491" footer="0.19685039370078741"/>
  <pageSetup scale="55" orientation="portrait" r:id="rId1"/>
  <headerFooter alignWithMargins="0">
    <oddFooter>Page &amp;P&amp;RHUMAN_MILK_TEMPLATE_300309.xls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D7679-6618-45DE-8523-77CDE71EE750}">
  <dimension ref="A1:S319"/>
  <sheetViews>
    <sheetView zoomScaleNormal="100" workbookViewId="0">
      <selection activeCell="A2" sqref="A2"/>
    </sheetView>
  </sheetViews>
  <sheetFormatPr defaultColWidth="22.42578125" defaultRowHeight="15" x14ac:dyDescent="0.2"/>
  <cols>
    <col min="1" max="1" width="22.7109375" style="38" customWidth="1"/>
    <col min="2" max="2" width="21.28515625" style="38" customWidth="1"/>
    <col min="3" max="3" width="17.7109375" style="38" customWidth="1"/>
    <col min="4" max="4" width="26.28515625" style="38" customWidth="1"/>
    <col min="5" max="5" width="12.5703125" style="39" customWidth="1"/>
    <col min="6" max="7" width="12.28515625" style="38" customWidth="1"/>
    <col min="8" max="9" width="11" style="38" customWidth="1"/>
    <col min="10" max="10" width="12" style="38" customWidth="1"/>
    <col min="11" max="11" width="10.5703125" style="38" customWidth="1"/>
    <col min="12" max="12" width="13.42578125" style="38" customWidth="1"/>
    <col min="13" max="17" width="22.42578125" style="38" customWidth="1"/>
    <col min="18" max="19" width="22.42578125" style="81" customWidth="1"/>
    <col min="20" max="16384" width="22.42578125" style="37"/>
  </cols>
  <sheetData>
    <row r="1" spans="1:13" ht="18" x14ac:dyDescent="0.2">
      <c r="A1" s="209" t="s">
        <v>260</v>
      </c>
      <c r="B1" s="209"/>
      <c r="C1" s="209"/>
      <c r="D1" s="209"/>
      <c r="E1" s="209"/>
      <c r="F1" s="209"/>
      <c r="G1" s="209"/>
      <c r="H1" s="209"/>
      <c r="I1" s="209"/>
      <c r="J1" s="209"/>
      <c r="K1" s="209"/>
      <c r="L1" s="209"/>
    </row>
    <row r="2" spans="1:13" ht="15.75" x14ac:dyDescent="0.25">
      <c r="A2" s="96"/>
      <c r="B2" s="96"/>
      <c r="C2" s="96"/>
      <c r="D2" s="96"/>
      <c r="E2" s="75"/>
      <c r="F2" s="80"/>
      <c r="G2" s="74"/>
      <c r="H2" s="74"/>
      <c r="I2" s="74"/>
      <c r="J2" s="74"/>
      <c r="K2" s="44"/>
      <c r="L2" s="44"/>
    </row>
    <row r="3" spans="1:13" s="144" customFormat="1" ht="19.899999999999999" customHeight="1" x14ac:dyDescent="0.2">
      <c r="A3" s="142" t="s">
        <v>278</v>
      </c>
      <c r="B3" s="143"/>
      <c r="C3" s="143"/>
    </row>
    <row r="4" spans="1:13" s="144" customFormat="1" ht="19.899999999999999" customHeight="1" x14ac:dyDescent="0.2">
      <c r="A4" s="142"/>
      <c r="B4" s="143"/>
      <c r="C4" s="143"/>
    </row>
    <row r="5" spans="1:13" s="144" customFormat="1" ht="20.100000000000001" customHeight="1" x14ac:dyDescent="0.2">
      <c r="A5" s="170" t="s">
        <v>264</v>
      </c>
      <c r="B5" s="143"/>
      <c r="C5" s="143"/>
      <c r="E5" s="145" t="s">
        <v>263</v>
      </c>
      <c r="F5" s="146"/>
      <c r="I5" s="145" t="s">
        <v>254</v>
      </c>
    </row>
    <row r="6" spans="1:13" s="144" customFormat="1" ht="20.100000000000001" customHeight="1" x14ac:dyDescent="0.2">
      <c r="A6" s="219" t="s">
        <v>270</v>
      </c>
      <c r="B6" s="220"/>
      <c r="C6" s="220"/>
      <c r="D6" s="221"/>
      <c r="E6" s="213"/>
      <c r="F6" s="214"/>
      <c r="G6" s="214"/>
      <c r="H6" s="214"/>
      <c r="I6" s="240">
        <v>36785</v>
      </c>
      <c r="J6" s="241"/>
      <c r="K6" s="241"/>
      <c r="L6" s="242"/>
      <c r="M6" s="144">
        <v>1</v>
      </c>
    </row>
    <row r="7" spans="1:13" s="144" customFormat="1" ht="20.100000000000001" customHeight="1" x14ac:dyDescent="0.2">
      <c r="A7" s="216" t="s">
        <v>271</v>
      </c>
      <c r="B7" s="217"/>
      <c r="C7" s="217"/>
      <c r="D7" s="218"/>
      <c r="E7" s="200"/>
      <c r="F7" s="201"/>
      <c r="G7" s="201"/>
      <c r="H7" s="202"/>
      <c r="I7" s="237" t="s">
        <v>279</v>
      </c>
      <c r="J7" s="238"/>
      <c r="K7" s="238"/>
      <c r="L7" s="239"/>
    </row>
    <row r="8" spans="1:13" s="144" customFormat="1" ht="20.100000000000001" customHeight="1" x14ac:dyDescent="0.2">
      <c r="A8" s="222" t="s">
        <v>272</v>
      </c>
      <c r="B8" s="223"/>
      <c r="C8" s="223"/>
      <c r="D8" s="224"/>
      <c r="E8" s="200"/>
      <c r="F8" s="201"/>
      <c r="G8" s="201"/>
      <c r="H8" s="201"/>
      <c r="I8" s="237" t="s">
        <v>255</v>
      </c>
      <c r="J8" s="238"/>
      <c r="K8" s="238"/>
      <c r="L8" s="239"/>
    </row>
    <row r="9" spans="1:13" s="144" customFormat="1" ht="20.100000000000001" customHeight="1" x14ac:dyDescent="0.2">
      <c r="A9" s="216" t="s">
        <v>273</v>
      </c>
      <c r="B9" s="217"/>
      <c r="C9" s="217"/>
      <c r="D9" s="218"/>
      <c r="E9" s="200"/>
      <c r="F9" s="201"/>
      <c r="G9" s="201"/>
      <c r="H9" s="201"/>
      <c r="I9" s="237" t="s">
        <v>262</v>
      </c>
      <c r="J9" s="238"/>
      <c r="K9" s="238"/>
      <c r="L9" s="239"/>
    </row>
    <row r="10" spans="1:13" s="144" customFormat="1" ht="20.100000000000001" customHeight="1" x14ac:dyDescent="0.2">
      <c r="A10" s="222" t="s">
        <v>253</v>
      </c>
      <c r="B10" s="223"/>
      <c r="C10" s="223"/>
      <c r="D10" s="224"/>
      <c r="E10" s="200"/>
      <c r="F10" s="201"/>
      <c r="G10" s="201"/>
      <c r="H10" s="201"/>
      <c r="I10" s="237" t="s">
        <v>280</v>
      </c>
      <c r="J10" s="238"/>
      <c r="K10" s="238"/>
      <c r="L10" s="239"/>
    </row>
    <row r="11" spans="1:13" s="144" customFormat="1" ht="20.100000000000001" customHeight="1" x14ac:dyDescent="0.2">
      <c r="A11" s="181" t="s">
        <v>285</v>
      </c>
      <c r="B11" s="182"/>
      <c r="C11" s="182"/>
      <c r="D11" s="183"/>
      <c r="E11" s="184"/>
      <c r="F11" s="185"/>
      <c r="G11" s="185"/>
      <c r="H11" s="185"/>
      <c r="I11" s="234" t="s">
        <v>286</v>
      </c>
      <c r="J11" s="235"/>
      <c r="K11" s="235"/>
      <c r="L11" s="236"/>
    </row>
    <row r="12" spans="1:13" s="144" customFormat="1" ht="20.100000000000001" customHeight="1" x14ac:dyDescent="0.2">
      <c r="A12" s="203" t="s">
        <v>284</v>
      </c>
      <c r="B12" s="204"/>
      <c r="C12" s="204"/>
      <c r="D12" s="205"/>
      <c r="E12" s="233"/>
      <c r="F12" s="207"/>
      <c r="G12" s="207"/>
      <c r="H12" s="207"/>
      <c r="I12" s="225" t="s">
        <v>266</v>
      </c>
      <c r="J12" s="226"/>
      <c r="K12" s="226"/>
      <c r="L12" s="227"/>
    </row>
    <row r="13" spans="1:13" s="144" customFormat="1" ht="20.100000000000001" customHeight="1" x14ac:dyDescent="0.2">
      <c r="A13" s="15"/>
      <c r="B13" s="19"/>
      <c r="C13" s="3"/>
      <c r="D13" s="20"/>
      <c r="E13" s="18"/>
      <c r="F13" s="3"/>
      <c r="G13" s="3"/>
      <c r="H13" s="3"/>
      <c r="I13" s="3"/>
      <c r="J13" s="3"/>
      <c r="K13" s="3"/>
      <c r="L13" s="93"/>
    </row>
    <row r="14" spans="1:13" s="147" customFormat="1" ht="20.100000000000001" customHeight="1" x14ac:dyDescent="0.35">
      <c r="A14" s="171" t="s">
        <v>265</v>
      </c>
      <c r="B14" s="19"/>
      <c r="C14" s="3"/>
      <c r="D14" s="20"/>
      <c r="E14" s="18"/>
      <c r="F14" s="3"/>
      <c r="G14" s="3"/>
      <c r="H14" s="3"/>
      <c r="I14" s="3"/>
      <c r="J14" s="3"/>
      <c r="K14" s="3"/>
      <c r="L14" s="93"/>
    </row>
    <row r="15" spans="1:13" s="147" customFormat="1" ht="20.100000000000001" customHeight="1" x14ac:dyDescent="0.35">
      <c r="A15" s="210" t="s">
        <v>274</v>
      </c>
      <c r="B15" s="211"/>
      <c r="C15" s="211"/>
      <c r="D15" s="212"/>
      <c r="E15" s="213"/>
      <c r="F15" s="214"/>
      <c r="G15" s="214"/>
      <c r="H15" s="215"/>
      <c r="I15" s="3"/>
      <c r="J15" s="3"/>
      <c r="K15" s="3"/>
      <c r="L15" s="93"/>
    </row>
    <row r="16" spans="1:13" s="147" customFormat="1" ht="20.100000000000001" customHeight="1" x14ac:dyDescent="0.35">
      <c r="A16" s="216" t="s">
        <v>275</v>
      </c>
      <c r="B16" s="217"/>
      <c r="C16" s="217"/>
      <c r="D16" s="218"/>
      <c r="E16" s="200"/>
      <c r="F16" s="201"/>
      <c r="G16" s="201"/>
      <c r="H16" s="202"/>
      <c r="I16" s="3"/>
      <c r="J16" s="3"/>
      <c r="K16" s="3"/>
      <c r="L16" s="93"/>
    </row>
    <row r="17" spans="1:19" s="147" customFormat="1" ht="20.100000000000001" customHeight="1" x14ac:dyDescent="0.35">
      <c r="A17" s="222" t="s">
        <v>296</v>
      </c>
      <c r="B17" s="223"/>
      <c r="C17" s="223"/>
      <c r="D17" s="224"/>
      <c r="E17" s="200"/>
      <c r="F17" s="201"/>
      <c r="G17" s="201"/>
      <c r="H17" s="202"/>
      <c r="I17" s="3"/>
      <c r="J17" s="3"/>
      <c r="K17" s="3"/>
      <c r="L17" s="93"/>
    </row>
    <row r="18" spans="1:19" s="147" customFormat="1" ht="23.25" x14ac:dyDescent="0.35">
      <c r="A18" s="203" t="s">
        <v>297</v>
      </c>
      <c r="B18" s="204"/>
      <c r="C18" s="204"/>
      <c r="D18" s="205"/>
      <c r="E18" s="206"/>
      <c r="F18" s="207"/>
      <c r="G18" s="207"/>
      <c r="H18" s="208"/>
      <c r="I18" s="3"/>
      <c r="J18" s="3"/>
      <c r="K18" s="3"/>
      <c r="L18" s="93"/>
    </row>
    <row r="19" spans="1:19" s="38" customFormat="1" x14ac:dyDescent="0.2">
      <c r="A19" s="76"/>
      <c r="B19" s="79"/>
      <c r="C19" s="74"/>
      <c r="D19" s="78"/>
      <c r="E19" s="77"/>
      <c r="F19" s="74"/>
      <c r="G19" s="74"/>
      <c r="H19" s="74"/>
      <c r="I19" s="74"/>
      <c r="J19" s="74"/>
      <c r="K19" s="74"/>
      <c r="L19" s="44"/>
      <c r="R19" s="81"/>
      <c r="S19" s="81"/>
    </row>
    <row r="20" spans="1:19" s="38" customFormat="1" x14ac:dyDescent="0.2">
      <c r="A20" s="76"/>
      <c r="B20" s="76"/>
      <c r="C20" s="74"/>
      <c r="D20" s="74"/>
      <c r="E20" s="75"/>
      <c r="F20" s="74"/>
      <c r="G20" s="74"/>
      <c r="H20" s="74"/>
      <c r="I20" s="74"/>
      <c r="J20" s="74"/>
      <c r="K20" s="74"/>
      <c r="L20" s="44"/>
      <c r="R20" s="81"/>
      <c r="S20" s="81"/>
    </row>
    <row r="21" spans="1:19" s="38" customFormat="1" ht="144.75" x14ac:dyDescent="0.2">
      <c r="A21" s="70" t="s">
        <v>0</v>
      </c>
      <c r="B21" s="70" t="s">
        <v>1</v>
      </c>
      <c r="C21" s="73" t="s">
        <v>128</v>
      </c>
      <c r="D21" s="70" t="s">
        <v>3</v>
      </c>
      <c r="E21" s="72" t="s">
        <v>4</v>
      </c>
      <c r="F21" s="70" t="s">
        <v>5</v>
      </c>
      <c r="G21" s="70" t="s">
        <v>6</v>
      </c>
      <c r="H21" s="70" t="s">
        <v>7</v>
      </c>
      <c r="I21" s="70" t="s">
        <v>8</v>
      </c>
      <c r="J21" s="70" t="s">
        <v>9</v>
      </c>
      <c r="K21" s="71" t="s">
        <v>10</v>
      </c>
      <c r="L21" s="70" t="s">
        <v>11</v>
      </c>
      <c r="M21" s="74" t="s">
        <v>127</v>
      </c>
      <c r="R21" s="81"/>
      <c r="S21" s="81"/>
    </row>
    <row r="22" spans="1:19" s="38" customFormat="1" x14ac:dyDescent="0.2">
      <c r="A22" s="67" t="s">
        <v>12</v>
      </c>
      <c r="B22" s="149"/>
      <c r="C22" s="59">
        <v>1.5742</v>
      </c>
      <c r="D22" s="58" t="e">
        <f>(B22*$E$17*1.0039*C22)/$E$18</f>
        <v>#DIV/0!</v>
      </c>
      <c r="E22" s="58">
        <v>0.98680000000000001</v>
      </c>
      <c r="F22" s="58" t="e">
        <f t="shared" ref="F22:F46" si="0">D22*E22</f>
        <v>#DIV/0!</v>
      </c>
      <c r="G22" s="58" t="e">
        <f>(F22/$E$16)*100</f>
        <v>#DIV/0!</v>
      </c>
      <c r="H22" s="59">
        <v>0.86270000000000002</v>
      </c>
      <c r="I22" s="59" t="e">
        <f t="shared" ref="I22:I46" si="1">D22*H22</f>
        <v>#DIV/0!</v>
      </c>
      <c r="J22" s="59" t="e">
        <f>I22/$E$16*100</f>
        <v>#DIV/0!</v>
      </c>
      <c r="K22" s="58" t="e">
        <f>J22/$I$116*100</f>
        <v>#DIV/0!</v>
      </c>
      <c r="L22" s="57" t="e">
        <f>J22/$G$115*100</f>
        <v>#DIV/0!</v>
      </c>
      <c r="R22" s="81"/>
      <c r="S22" s="81"/>
    </row>
    <row r="23" spans="1:19" s="38" customFormat="1" x14ac:dyDescent="0.2">
      <c r="A23" s="69" t="s">
        <v>13</v>
      </c>
      <c r="B23" s="149"/>
      <c r="C23" s="58">
        <v>1.3378000000000001</v>
      </c>
      <c r="D23" s="58" t="e">
        <f t="shared" ref="D23:D55" si="2">(B23*$E$17*1.0039*C23)/$E$18</f>
        <v>#DIV/0!</v>
      </c>
      <c r="E23" s="58">
        <v>0.98970000000000002</v>
      </c>
      <c r="F23" s="58" t="e">
        <f t="shared" si="0"/>
        <v>#DIV/0!</v>
      </c>
      <c r="G23" s="58" t="e">
        <f t="shared" ref="G23:G55" si="3">(F23/$E$16)*100</f>
        <v>#DIV/0!</v>
      </c>
      <c r="H23" s="58">
        <v>0.89229999999999998</v>
      </c>
      <c r="I23" s="59" t="e">
        <f t="shared" si="1"/>
        <v>#DIV/0!</v>
      </c>
      <c r="J23" s="59" t="e">
        <f t="shared" ref="J23:J86" si="4">I23/$E$16*100</f>
        <v>#DIV/0!</v>
      </c>
      <c r="K23" s="58" t="e">
        <f t="shared" ref="K23:K86" si="5">J23/$I$116*100</f>
        <v>#DIV/0!</v>
      </c>
      <c r="L23" s="57" t="e">
        <f t="shared" ref="L23:L86" si="6">J23/$G$115*100</f>
        <v>#DIV/0!</v>
      </c>
      <c r="R23" s="81"/>
      <c r="S23" s="81"/>
    </row>
    <row r="24" spans="1:19" s="38" customFormat="1" x14ac:dyDescent="0.2">
      <c r="A24" s="69" t="s">
        <v>14</v>
      </c>
      <c r="B24" s="149"/>
      <c r="C24" s="58">
        <v>1.2195</v>
      </c>
      <c r="D24" s="58" t="e">
        <f t="shared" si="2"/>
        <v>#DIV/0!</v>
      </c>
      <c r="E24" s="58" t="s">
        <v>15</v>
      </c>
      <c r="F24" s="58" t="e">
        <f t="shared" si="0"/>
        <v>#DIV/0!</v>
      </c>
      <c r="G24" s="58" t="e">
        <f t="shared" si="3"/>
        <v>#DIV/0!</v>
      </c>
      <c r="H24" s="58">
        <v>0.91139999999999999</v>
      </c>
      <c r="I24" s="59" t="e">
        <f t="shared" si="1"/>
        <v>#DIV/0!</v>
      </c>
      <c r="J24" s="59" t="e">
        <f t="shared" si="4"/>
        <v>#DIV/0!</v>
      </c>
      <c r="K24" s="58" t="e">
        <f t="shared" si="5"/>
        <v>#DIV/0!</v>
      </c>
      <c r="L24" s="57" t="e">
        <f t="shared" si="6"/>
        <v>#DIV/0!</v>
      </c>
      <c r="R24" s="81"/>
      <c r="S24" s="81"/>
    </row>
    <row r="25" spans="1:19" s="38" customFormat="1" x14ac:dyDescent="0.2">
      <c r="A25" s="60" t="s">
        <v>16</v>
      </c>
      <c r="B25" s="149"/>
      <c r="C25" s="58">
        <v>1.1486000000000001</v>
      </c>
      <c r="D25" s="58" t="e">
        <f t="shared" si="2"/>
        <v>#DIV/0!</v>
      </c>
      <c r="E25" s="58" t="s">
        <v>17</v>
      </c>
      <c r="F25" s="58" t="e">
        <f t="shared" si="0"/>
        <v>#DIV/0!</v>
      </c>
      <c r="G25" s="58" t="e">
        <f t="shared" si="3"/>
        <v>#DIV/0!</v>
      </c>
      <c r="H25" s="58">
        <v>0.92469999999999997</v>
      </c>
      <c r="I25" s="59" t="e">
        <f t="shared" si="1"/>
        <v>#DIV/0!</v>
      </c>
      <c r="J25" s="59" t="e">
        <f t="shared" si="4"/>
        <v>#DIV/0!</v>
      </c>
      <c r="K25" s="58" t="e">
        <f t="shared" si="5"/>
        <v>#DIV/0!</v>
      </c>
      <c r="L25" s="57" t="e">
        <f t="shared" si="6"/>
        <v>#DIV/0!</v>
      </c>
      <c r="R25" s="81"/>
      <c r="S25" s="81"/>
    </row>
    <row r="26" spans="1:19" s="38" customFormat="1" x14ac:dyDescent="0.2">
      <c r="A26" s="60" t="s">
        <v>18</v>
      </c>
      <c r="B26" s="149"/>
      <c r="C26" s="58">
        <v>1.1228</v>
      </c>
      <c r="D26" s="58" t="e">
        <f t="shared" si="2"/>
        <v>#DIV/0!</v>
      </c>
      <c r="E26" s="58" t="s">
        <v>19</v>
      </c>
      <c r="F26" s="58" t="e">
        <f t="shared" si="0"/>
        <v>#DIV/0!</v>
      </c>
      <c r="G26" s="58" t="e">
        <f t="shared" si="3"/>
        <v>#DIV/0!</v>
      </c>
      <c r="H26" s="58">
        <v>0.93</v>
      </c>
      <c r="I26" s="59" t="e">
        <f t="shared" si="1"/>
        <v>#DIV/0!</v>
      </c>
      <c r="J26" s="59" t="e">
        <f t="shared" si="4"/>
        <v>#DIV/0!</v>
      </c>
      <c r="K26" s="58" t="e">
        <f t="shared" si="5"/>
        <v>#DIV/0!</v>
      </c>
      <c r="L26" s="57" t="e">
        <f t="shared" si="6"/>
        <v>#DIV/0!</v>
      </c>
      <c r="R26" s="81"/>
      <c r="S26" s="81"/>
    </row>
    <row r="27" spans="1:19" s="38" customFormat="1" x14ac:dyDescent="0.2">
      <c r="A27" s="60" t="s">
        <v>20</v>
      </c>
      <c r="B27" s="149"/>
      <c r="C27" s="58">
        <v>1.1012999999999999</v>
      </c>
      <c r="D27" s="58" t="e">
        <f t="shared" si="2"/>
        <v>#DIV/0!</v>
      </c>
      <c r="E27" s="58" t="s">
        <v>19</v>
      </c>
      <c r="F27" s="58" t="e">
        <f t="shared" si="0"/>
        <v>#DIV/0!</v>
      </c>
      <c r="G27" s="58" t="e">
        <f t="shared" si="3"/>
        <v>#DIV/0!</v>
      </c>
      <c r="H27" s="58">
        <v>0.93459999999999999</v>
      </c>
      <c r="I27" s="59" t="e">
        <f t="shared" si="1"/>
        <v>#DIV/0!</v>
      </c>
      <c r="J27" s="59" t="e">
        <f t="shared" si="4"/>
        <v>#DIV/0!</v>
      </c>
      <c r="K27" s="58" t="e">
        <f t="shared" si="5"/>
        <v>#DIV/0!</v>
      </c>
      <c r="L27" s="57" t="e">
        <f t="shared" si="6"/>
        <v>#DIV/0!</v>
      </c>
      <c r="R27" s="81"/>
      <c r="S27" s="81"/>
    </row>
    <row r="28" spans="1:19" s="38" customFormat="1" x14ac:dyDescent="0.2">
      <c r="A28" s="67" t="s">
        <v>21</v>
      </c>
      <c r="B28" s="149"/>
      <c r="C28" s="58">
        <v>1.1012999999999999</v>
      </c>
      <c r="D28" s="58" t="e">
        <f t="shared" si="2"/>
        <v>#DIV/0!</v>
      </c>
      <c r="E28" s="58" t="s">
        <v>22</v>
      </c>
      <c r="F28" s="58" t="e">
        <f t="shared" si="0"/>
        <v>#DIV/0!</v>
      </c>
      <c r="G28" s="58" t="e">
        <f t="shared" si="3"/>
        <v>#DIV/0!</v>
      </c>
      <c r="H28" s="58">
        <v>0.93459999999999999</v>
      </c>
      <c r="I28" s="59" t="e">
        <f t="shared" si="1"/>
        <v>#DIV/0!</v>
      </c>
      <c r="J28" s="59" t="e">
        <f t="shared" si="4"/>
        <v>#DIV/0!</v>
      </c>
      <c r="K28" s="58" t="e">
        <f t="shared" si="5"/>
        <v>#DIV/0!</v>
      </c>
      <c r="L28" s="57" t="e">
        <f t="shared" si="6"/>
        <v>#DIV/0!</v>
      </c>
      <c r="R28" s="81"/>
      <c r="S28" s="81"/>
    </row>
    <row r="29" spans="1:19" s="38" customFormat="1" x14ac:dyDescent="0.2">
      <c r="A29" s="68" t="s">
        <v>23</v>
      </c>
      <c r="B29" s="149"/>
      <c r="C29" s="58">
        <v>1.0831</v>
      </c>
      <c r="D29" s="58" t="e">
        <f t="shared" si="2"/>
        <v>#DIV/0!</v>
      </c>
      <c r="E29" s="58" t="s">
        <v>24</v>
      </c>
      <c r="F29" s="58" t="e">
        <f t="shared" si="0"/>
        <v>#DIV/0!</v>
      </c>
      <c r="G29" s="58" t="e">
        <f t="shared" si="3"/>
        <v>#DIV/0!</v>
      </c>
      <c r="H29" s="58">
        <v>0.93859999999999999</v>
      </c>
      <c r="I29" s="59" t="e">
        <f t="shared" si="1"/>
        <v>#DIV/0!</v>
      </c>
      <c r="J29" s="59" t="e">
        <f t="shared" si="4"/>
        <v>#DIV/0!</v>
      </c>
      <c r="K29" s="58" t="e">
        <f t="shared" si="5"/>
        <v>#DIV/0!</v>
      </c>
      <c r="L29" s="57" t="e">
        <f t="shared" si="6"/>
        <v>#DIV/0!</v>
      </c>
      <c r="R29" s="81"/>
      <c r="S29" s="81"/>
    </row>
    <row r="30" spans="1:19" s="38" customFormat="1" x14ac:dyDescent="0.2">
      <c r="A30" s="67" t="s">
        <v>25</v>
      </c>
      <c r="B30" s="149"/>
      <c r="C30" s="58">
        <v>1.0831</v>
      </c>
      <c r="D30" s="58" t="e">
        <f t="shared" si="2"/>
        <v>#DIV/0!</v>
      </c>
      <c r="E30" s="58" t="s">
        <v>24</v>
      </c>
      <c r="F30" s="58" t="e">
        <f t="shared" si="0"/>
        <v>#DIV/0!</v>
      </c>
      <c r="G30" s="58" t="e">
        <f t="shared" si="3"/>
        <v>#DIV/0!</v>
      </c>
      <c r="H30" s="58">
        <v>0.93859999999999999</v>
      </c>
      <c r="I30" s="59" t="e">
        <f t="shared" si="1"/>
        <v>#DIV/0!</v>
      </c>
      <c r="J30" s="59" t="e">
        <f t="shared" si="4"/>
        <v>#DIV/0!</v>
      </c>
      <c r="K30" s="58" t="e">
        <f t="shared" si="5"/>
        <v>#DIV/0!</v>
      </c>
      <c r="L30" s="57" t="e">
        <f t="shared" si="6"/>
        <v>#DIV/0!</v>
      </c>
      <c r="R30" s="81"/>
      <c r="S30" s="81"/>
    </row>
    <row r="31" spans="1:19" s="38" customFormat="1" x14ac:dyDescent="0.2">
      <c r="A31" s="67" t="s">
        <v>26</v>
      </c>
      <c r="B31" s="149"/>
      <c r="C31" s="58">
        <v>1.0831</v>
      </c>
      <c r="D31" s="58" t="e">
        <f t="shared" si="2"/>
        <v>#DIV/0!</v>
      </c>
      <c r="E31" s="58" t="s">
        <v>24</v>
      </c>
      <c r="F31" s="58" t="e">
        <f t="shared" si="0"/>
        <v>#DIV/0!</v>
      </c>
      <c r="G31" s="58" t="e">
        <f t="shared" si="3"/>
        <v>#DIV/0!</v>
      </c>
      <c r="H31" s="58">
        <v>0.93859999999999999</v>
      </c>
      <c r="I31" s="59" t="e">
        <f t="shared" si="1"/>
        <v>#DIV/0!</v>
      </c>
      <c r="J31" s="59" t="e">
        <f t="shared" si="4"/>
        <v>#DIV/0!</v>
      </c>
      <c r="K31" s="58" t="e">
        <f t="shared" si="5"/>
        <v>#DIV/0!</v>
      </c>
      <c r="L31" s="57" t="e">
        <f t="shared" si="6"/>
        <v>#DIV/0!</v>
      </c>
      <c r="R31" s="81"/>
      <c r="S31" s="81"/>
    </row>
    <row r="32" spans="1:19" s="38" customFormat="1" x14ac:dyDescent="0.2">
      <c r="A32" s="60" t="s">
        <v>27</v>
      </c>
      <c r="B32" s="149"/>
      <c r="C32" s="58">
        <v>1.0674999999999999</v>
      </c>
      <c r="D32" s="58" t="e">
        <f t="shared" si="2"/>
        <v>#DIV/0!</v>
      </c>
      <c r="E32" s="58" t="s">
        <v>28</v>
      </c>
      <c r="F32" s="58" t="e">
        <f t="shared" si="0"/>
        <v>#DIV/0!</v>
      </c>
      <c r="G32" s="58" t="e">
        <f t="shared" si="3"/>
        <v>#DIV/0!</v>
      </c>
      <c r="H32" s="58">
        <v>0.94210000000000005</v>
      </c>
      <c r="I32" s="59" t="e">
        <f t="shared" si="1"/>
        <v>#DIV/0!</v>
      </c>
      <c r="J32" s="59" t="e">
        <f t="shared" si="4"/>
        <v>#DIV/0!</v>
      </c>
      <c r="K32" s="58" t="e">
        <f t="shared" si="5"/>
        <v>#DIV/0!</v>
      </c>
      <c r="L32" s="57" t="e">
        <f t="shared" si="6"/>
        <v>#DIV/0!</v>
      </c>
      <c r="R32" s="81"/>
      <c r="S32" s="81"/>
    </row>
    <row r="33" spans="1:19" s="38" customFormat="1" x14ac:dyDescent="0.2">
      <c r="A33" s="67" t="s">
        <v>29</v>
      </c>
      <c r="B33" s="149"/>
      <c r="C33" s="58">
        <v>1.0674999999999999</v>
      </c>
      <c r="D33" s="58" t="e">
        <f t="shared" si="2"/>
        <v>#DIV/0!</v>
      </c>
      <c r="E33" s="58" t="s">
        <v>28</v>
      </c>
      <c r="F33" s="58" t="e">
        <f t="shared" si="0"/>
        <v>#DIV/0!</v>
      </c>
      <c r="G33" s="58" t="e">
        <f t="shared" si="3"/>
        <v>#DIV/0!</v>
      </c>
      <c r="H33" s="58">
        <v>0.94210000000000005</v>
      </c>
      <c r="I33" s="59" t="e">
        <f t="shared" si="1"/>
        <v>#DIV/0!</v>
      </c>
      <c r="J33" s="59" t="e">
        <f t="shared" si="4"/>
        <v>#DIV/0!</v>
      </c>
      <c r="K33" s="58" t="e">
        <f t="shared" si="5"/>
        <v>#DIV/0!</v>
      </c>
      <c r="L33" s="57" t="e">
        <f t="shared" si="6"/>
        <v>#DIV/0!</v>
      </c>
      <c r="R33" s="81"/>
      <c r="S33" s="81"/>
    </row>
    <row r="34" spans="1:19" s="38" customFormat="1" x14ac:dyDescent="0.2">
      <c r="A34" s="60" t="s">
        <v>30</v>
      </c>
      <c r="B34" s="149"/>
      <c r="C34" s="58">
        <v>1.054</v>
      </c>
      <c r="D34" s="58" t="e">
        <f t="shared" si="2"/>
        <v>#DIV/0!</v>
      </c>
      <c r="E34" s="58" t="s">
        <v>31</v>
      </c>
      <c r="F34" s="58" t="e">
        <f t="shared" si="0"/>
        <v>#DIV/0!</v>
      </c>
      <c r="G34" s="58" t="e">
        <f t="shared" si="3"/>
        <v>#DIV/0!</v>
      </c>
      <c r="H34" s="58">
        <v>0.94530000000000003</v>
      </c>
      <c r="I34" s="59" t="e">
        <f t="shared" si="1"/>
        <v>#DIV/0!</v>
      </c>
      <c r="J34" s="59" t="e">
        <f t="shared" si="4"/>
        <v>#DIV/0!</v>
      </c>
      <c r="K34" s="58" t="e">
        <f t="shared" si="5"/>
        <v>#DIV/0!</v>
      </c>
      <c r="L34" s="57" t="e">
        <f t="shared" si="6"/>
        <v>#DIV/0!</v>
      </c>
      <c r="R34" s="81"/>
      <c r="S34" s="81"/>
    </row>
    <row r="35" spans="1:19" s="38" customFormat="1" x14ac:dyDescent="0.2">
      <c r="A35" s="67" t="s">
        <v>32</v>
      </c>
      <c r="B35" s="149"/>
      <c r="C35" s="58">
        <v>1.054</v>
      </c>
      <c r="D35" s="58" t="e">
        <f t="shared" si="2"/>
        <v>#DIV/0!</v>
      </c>
      <c r="E35" s="58" t="s">
        <v>31</v>
      </c>
      <c r="F35" s="58" t="e">
        <f t="shared" si="0"/>
        <v>#DIV/0!</v>
      </c>
      <c r="G35" s="58" t="e">
        <f t="shared" si="3"/>
        <v>#DIV/0!</v>
      </c>
      <c r="H35" s="58">
        <v>0.94530000000000003</v>
      </c>
      <c r="I35" s="59" t="e">
        <f t="shared" si="1"/>
        <v>#DIV/0!</v>
      </c>
      <c r="J35" s="59" t="e">
        <f t="shared" si="4"/>
        <v>#DIV/0!</v>
      </c>
      <c r="K35" s="58" t="e">
        <f t="shared" si="5"/>
        <v>#DIV/0!</v>
      </c>
      <c r="L35" s="57" t="e">
        <f t="shared" si="6"/>
        <v>#DIV/0!</v>
      </c>
      <c r="R35" s="81"/>
      <c r="S35" s="81"/>
    </row>
    <row r="36" spans="1:19" s="38" customFormat="1" x14ac:dyDescent="0.2">
      <c r="A36" s="67" t="s">
        <v>33</v>
      </c>
      <c r="B36" s="149"/>
      <c r="C36" s="58">
        <v>1.054</v>
      </c>
      <c r="D36" s="58" t="e">
        <f t="shared" si="2"/>
        <v>#DIV/0!</v>
      </c>
      <c r="E36" s="58" t="s">
        <v>34</v>
      </c>
      <c r="F36" s="58" t="e">
        <f t="shared" si="0"/>
        <v>#DIV/0!</v>
      </c>
      <c r="G36" s="58" t="e">
        <f t="shared" si="3"/>
        <v>#DIV/0!</v>
      </c>
      <c r="H36" s="58">
        <v>0.94530000000000003</v>
      </c>
      <c r="I36" s="59" t="e">
        <f t="shared" si="1"/>
        <v>#DIV/0!</v>
      </c>
      <c r="J36" s="59" t="e">
        <f t="shared" si="4"/>
        <v>#DIV/0!</v>
      </c>
      <c r="K36" s="58" t="e">
        <f t="shared" si="5"/>
        <v>#DIV/0!</v>
      </c>
      <c r="L36" s="57" t="e">
        <f t="shared" si="6"/>
        <v>#DIV/0!</v>
      </c>
      <c r="R36" s="81"/>
      <c r="S36" s="81"/>
    </row>
    <row r="37" spans="1:19" s="38" customFormat="1" x14ac:dyDescent="0.2">
      <c r="A37" s="60" t="s">
        <v>35</v>
      </c>
      <c r="B37" s="149"/>
      <c r="C37" s="58">
        <v>1.0422</v>
      </c>
      <c r="D37" s="58" t="e">
        <f t="shared" si="2"/>
        <v>#DIV/0!</v>
      </c>
      <c r="E37" s="58" t="s">
        <v>36</v>
      </c>
      <c r="F37" s="58" t="e">
        <f t="shared" si="0"/>
        <v>#DIV/0!</v>
      </c>
      <c r="G37" s="58" t="e">
        <f t="shared" si="3"/>
        <v>#DIV/0!</v>
      </c>
      <c r="H37" s="58">
        <v>0.94810000000000005</v>
      </c>
      <c r="I37" s="59" t="e">
        <f t="shared" si="1"/>
        <v>#DIV/0!</v>
      </c>
      <c r="J37" s="59" t="e">
        <f t="shared" si="4"/>
        <v>#DIV/0!</v>
      </c>
      <c r="K37" s="58" t="e">
        <f t="shared" si="5"/>
        <v>#DIV/0!</v>
      </c>
      <c r="L37" s="57" t="e">
        <f t="shared" si="6"/>
        <v>#DIV/0!</v>
      </c>
      <c r="R37" s="81"/>
      <c r="S37" s="81"/>
    </row>
    <row r="38" spans="1:19" s="38" customFormat="1" x14ac:dyDescent="0.2">
      <c r="A38" s="67" t="s">
        <v>37</v>
      </c>
      <c r="B38" s="149"/>
      <c r="C38" s="58">
        <v>1.0422</v>
      </c>
      <c r="D38" s="58" t="e">
        <f t="shared" si="2"/>
        <v>#DIV/0!</v>
      </c>
      <c r="E38" s="58" t="s">
        <v>36</v>
      </c>
      <c r="F38" s="58" t="e">
        <f t="shared" si="0"/>
        <v>#DIV/0!</v>
      </c>
      <c r="G38" s="58" t="e">
        <f t="shared" si="3"/>
        <v>#DIV/0!</v>
      </c>
      <c r="H38" s="58">
        <v>0.94810000000000005</v>
      </c>
      <c r="I38" s="59" t="e">
        <f t="shared" si="1"/>
        <v>#DIV/0!</v>
      </c>
      <c r="J38" s="59" t="e">
        <f t="shared" si="4"/>
        <v>#DIV/0!</v>
      </c>
      <c r="K38" s="58" t="e">
        <f t="shared" si="5"/>
        <v>#DIV/0!</v>
      </c>
      <c r="L38" s="57" t="e">
        <f t="shared" si="6"/>
        <v>#DIV/0!</v>
      </c>
      <c r="R38" s="81"/>
      <c r="S38" s="81"/>
    </row>
    <row r="39" spans="1:19" s="38" customFormat="1" x14ac:dyDescent="0.2">
      <c r="A39" s="60" t="s">
        <v>38</v>
      </c>
      <c r="B39" s="149"/>
      <c r="C39" s="58">
        <v>1.0318000000000001</v>
      </c>
      <c r="D39" s="58" t="e">
        <f t="shared" si="2"/>
        <v>#DIV/0!</v>
      </c>
      <c r="E39" s="58" t="s">
        <v>39</v>
      </c>
      <c r="F39" s="58" t="e">
        <f t="shared" si="0"/>
        <v>#DIV/0!</v>
      </c>
      <c r="G39" s="58" t="e">
        <f t="shared" si="3"/>
        <v>#DIV/0!</v>
      </c>
      <c r="H39" s="58">
        <v>0.95069999999999999</v>
      </c>
      <c r="I39" s="59" t="e">
        <f t="shared" si="1"/>
        <v>#DIV/0!</v>
      </c>
      <c r="J39" s="59" t="e">
        <f t="shared" si="4"/>
        <v>#DIV/0!</v>
      </c>
      <c r="K39" s="58" t="e">
        <f t="shared" si="5"/>
        <v>#DIV/0!</v>
      </c>
      <c r="L39" s="57" t="e">
        <f t="shared" si="6"/>
        <v>#DIV/0!</v>
      </c>
      <c r="R39" s="81"/>
      <c r="S39" s="81"/>
    </row>
    <row r="40" spans="1:19" s="38" customFormat="1" x14ac:dyDescent="0.2">
      <c r="A40" s="67" t="s">
        <v>40</v>
      </c>
      <c r="B40" s="149"/>
      <c r="C40" s="58">
        <v>1.0318000000000001</v>
      </c>
      <c r="D40" s="58" t="e">
        <f t="shared" si="2"/>
        <v>#DIV/0!</v>
      </c>
      <c r="E40" s="58" t="s">
        <v>39</v>
      </c>
      <c r="F40" s="58" t="e">
        <f t="shared" si="0"/>
        <v>#DIV/0!</v>
      </c>
      <c r="G40" s="58" t="e">
        <f t="shared" si="3"/>
        <v>#DIV/0!</v>
      </c>
      <c r="H40" s="58">
        <v>0.95069999999999999</v>
      </c>
      <c r="I40" s="59" t="e">
        <f t="shared" si="1"/>
        <v>#DIV/0!</v>
      </c>
      <c r="J40" s="59" t="e">
        <f t="shared" si="4"/>
        <v>#DIV/0!</v>
      </c>
      <c r="K40" s="58" t="e">
        <f t="shared" si="5"/>
        <v>#DIV/0!</v>
      </c>
      <c r="L40" s="57" t="e">
        <f t="shared" si="6"/>
        <v>#DIV/0!</v>
      </c>
      <c r="R40" s="81"/>
      <c r="S40" s="81"/>
    </row>
    <row r="41" spans="1:19" s="38" customFormat="1" x14ac:dyDescent="0.2">
      <c r="A41" s="67" t="s">
        <v>41</v>
      </c>
      <c r="B41" s="149"/>
      <c r="C41" s="58">
        <v>1.0318000000000001</v>
      </c>
      <c r="D41" s="58" t="e">
        <f t="shared" si="2"/>
        <v>#DIV/0!</v>
      </c>
      <c r="E41" s="58" t="s">
        <v>39</v>
      </c>
      <c r="F41" s="58" t="e">
        <f t="shared" si="0"/>
        <v>#DIV/0!</v>
      </c>
      <c r="G41" s="58" t="e">
        <f t="shared" si="3"/>
        <v>#DIV/0!</v>
      </c>
      <c r="H41" s="58">
        <v>0.95069999999999999</v>
      </c>
      <c r="I41" s="59" t="e">
        <f t="shared" si="1"/>
        <v>#DIV/0!</v>
      </c>
      <c r="J41" s="59" t="e">
        <f t="shared" si="4"/>
        <v>#DIV/0!</v>
      </c>
      <c r="K41" s="58" t="e">
        <f t="shared" si="5"/>
        <v>#DIV/0!</v>
      </c>
      <c r="L41" s="57" t="e">
        <f t="shared" si="6"/>
        <v>#DIV/0!</v>
      </c>
      <c r="R41" s="81"/>
      <c r="S41" s="81"/>
    </row>
    <row r="42" spans="1:19" x14ac:dyDescent="0.2">
      <c r="A42" s="60" t="s">
        <v>42</v>
      </c>
      <c r="B42" s="149"/>
      <c r="C42" s="58">
        <v>1.0225</v>
      </c>
      <c r="D42" s="58" t="e">
        <f t="shared" si="2"/>
        <v>#DIV/0!</v>
      </c>
      <c r="E42" s="58" t="s">
        <v>43</v>
      </c>
      <c r="F42" s="58" t="e">
        <f t="shared" si="0"/>
        <v>#DIV/0!</v>
      </c>
      <c r="G42" s="58" t="e">
        <f t="shared" si="3"/>
        <v>#DIV/0!</v>
      </c>
      <c r="H42" s="58">
        <v>0.95299999999999996</v>
      </c>
      <c r="I42" s="59" t="e">
        <f t="shared" si="1"/>
        <v>#DIV/0!</v>
      </c>
      <c r="J42" s="59" t="e">
        <f t="shared" si="4"/>
        <v>#DIV/0!</v>
      </c>
      <c r="K42" s="58" t="e">
        <f t="shared" si="5"/>
        <v>#DIV/0!</v>
      </c>
      <c r="L42" s="57" t="e">
        <f t="shared" si="6"/>
        <v>#DIV/0!</v>
      </c>
    </row>
    <row r="43" spans="1:19" x14ac:dyDescent="0.2">
      <c r="A43" s="60" t="s">
        <v>44</v>
      </c>
      <c r="B43" s="149"/>
      <c r="C43" s="58">
        <v>1.0066999999999999</v>
      </c>
      <c r="D43" s="58" t="e">
        <f t="shared" si="2"/>
        <v>#DIV/0!</v>
      </c>
      <c r="E43" s="58" t="s">
        <v>45</v>
      </c>
      <c r="F43" s="58" t="e">
        <f t="shared" si="0"/>
        <v>#DIV/0!</v>
      </c>
      <c r="G43" s="58" t="e">
        <f t="shared" si="3"/>
        <v>#DIV/0!</v>
      </c>
      <c r="H43" s="58">
        <v>0.95699999999999996</v>
      </c>
      <c r="I43" s="59" t="e">
        <f t="shared" si="1"/>
        <v>#DIV/0!</v>
      </c>
      <c r="J43" s="59" t="e">
        <f t="shared" si="4"/>
        <v>#DIV/0!</v>
      </c>
      <c r="K43" s="58" t="e">
        <f t="shared" si="5"/>
        <v>#DIV/0!</v>
      </c>
      <c r="L43" s="57" t="e">
        <f t="shared" si="6"/>
        <v>#DIV/0!</v>
      </c>
    </row>
    <row r="44" spans="1:19" x14ac:dyDescent="0.2">
      <c r="A44" s="60" t="s">
        <v>46</v>
      </c>
      <c r="B44" s="149"/>
      <c r="C44" s="58">
        <v>1</v>
      </c>
      <c r="D44" s="58" t="e">
        <f t="shared" si="2"/>
        <v>#DIV/0!</v>
      </c>
      <c r="E44" s="58" t="s">
        <v>47</v>
      </c>
      <c r="F44" s="58" t="e">
        <f t="shared" si="0"/>
        <v>#DIV/0!</v>
      </c>
      <c r="G44" s="58" t="e">
        <f t="shared" si="3"/>
        <v>#DIV/0!</v>
      </c>
      <c r="H44" s="58">
        <v>0.95879999999999999</v>
      </c>
      <c r="I44" s="59" t="e">
        <f t="shared" si="1"/>
        <v>#DIV/0!</v>
      </c>
      <c r="J44" s="59" t="e">
        <f t="shared" si="4"/>
        <v>#DIV/0!</v>
      </c>
      <c r="K44" s="58" t="e">
        <f t="shared" si="5"/>
        <v>#DIV/0!</v>
      </c>
      <c r="L44" s="57" t="e">
        <f t="shared" si="6"/>
        <v>#DIV/0!</v>
      </c>
    </row>
    <row r="45" spans="1:19" x14ac:dyDescent="0.2">
      <c r="A45" s="60" t="s">
        <v>48</v>
      </c>
      <c r="B45" s="149"/>
      <c r="C45" s="58">
        <v>0.99390000000000001</v>
      </c>
      <c r="D45" s="58" t="e">
        <f t="shared" si="2"/>
        <v>#DIV/0!</v>
      </c>
      <c r="E45" s="58" t="s">
        <v>49</v>
      </c>
      <c r="F45" s="58" t="e">
        <f t="shared" si="0"/>
        <v>#DIV/0!</v>
      </c>
      <c r="G45" s="58" t="e">
        <f t="shared" si="3"/>
        <v>#DIV/0!</v>
      </c>
      <c r="H45" s="58">
        <v>0.96040000000000003</v>
      </c>
      <c r="I45" s="59" t="e">
        <f t="shared" si="1"/>
        <v>#DIV/0!</v>
      </c>
      <c r="J45" s="59" t="e">
        <f t="shared" si="4"/>
        <v>#DIV/0!</v>
      </c>
      <c r="K45" s="58" t="e">
        <f t="shared" si="5"/>
        <v>#DIV/0!</v>
      </c>
      <c r="L45" s="57" t="e">
        <f t="shared" si="6"/>
        <v>#DIV/0!</v>
      </c>
    </row>
    <row r="46" spans="1:19" x14ac:dyDescent="0.2">
      <c r="A46" s="60" t="s">
        <v>50</v>
      </c>
      <c r="B46" s="149"/>
      <c r="C46" s="58">
        <v>0.98299999999999998</v>
      </c>
      <c r="D46" s="58" t="e">
        <f t="shared" si="2"/>
        <v>#DIV/0!</v>
      </c>
      <c r="E46" s="58" t="s">
        <v>51</v>
      </c>
      <c r="F46" s="58" t="e">
        <f t="shared" si="0"/>
        <v>#DIV/0!</v>
      </c>
      <c r="G46" s="58" t="e">
        <f t="shared" si="3"/>
        <v>#DIV/0!</v>
      </c>
      <c r="H46" s="58">
        <v>0.99629999999999996</v>
      </c>
      <c r="I46" s="59" t="e">
        <f t="shared" si="1"/>
        <v>#DIV/0!</v>
      </c>
      <c r="J46" s="59" t="e">
        <f t="shared" si="4"/>
        <v>#DIV/0!</v>
      </c>
      <c r="K46" s="58" t="e">
        <f t="shared" si="5"/>
        <v>#DIV/0!</v>
      </c>
      <c r="L46" s="57" t="e">
        <f t="shared" si="6"/>
        <v>#DIV/0!</v>
      </c>
    </row>
    <row r="47" spans="1:19" s="64" customFormat="1" ht="15.75" x14ac:dyDescent="0.25">
      <c r="A47" s="43" t="s">
        <v>52</v>
      </c>
      <c r="B47" s="66"/>
      <c r="C47" s="41"/>
      <c r="D47" s="41" t="e">
        <f>SUM(D22:D46)</f>
        <v>#DIV/0!</v>
      </c>
      <c r="E47" s="41"/>
      <c r="F47" s="41" t="e">
        <f>SUM(F22:F46)</f>
        <v>#DIV/0!</v>
      </c>
      <c r="G47" s="41" t="e">
        <f>SUM(G22:G46)</f>
        <v>#DIV/0!</v>
      </c>
      <c r="H47" s="41"/>
      <c r="I47" s="41" t="e">
        <f>SUM(I22:I46)</f>
        <v>#DIV/0!</v>
      </c>
      <c r="J47" s="41" t="e">
        <f t="shared" ref="J47:L47" si="7">SUM(J22:J46)</f>
        <v>#DIV/0!</v>
      </c>
      <c r="K47" s="41" t="e">
        <f t="shared" si="7"/>
        <v>#DIV/0!</v>
      </c>
      <c r="L47" s="41" t="e">
        <f t="shared" si="7"/>
        <v>#DIV/0!</v>
      </c>
      <c r="M47" s="38"/>
      <c r="N47" s="38"/>
      <c r="O47" s="38"/>
      <c r="P47" s="38"/>
      <c r="Q47" s="38"/>
      <c r="R47" s="85"/>
      <c r="S47" s="85"/>
    </row>
    <row r="48" spans="1:19" s="64" customFormat="1" ht="15.75" x14ac:dyDescent="0.25">
      <c r="A48" s="60" t="s">
        <v>53</v>
      </c>
      <c r="B48" s="149"/>
      <c r="C48" s="58">
        <v>1.0587</v>
      </c>
      <c r="D48" s="58" t="e">
        <f t="shared" si="2"/>
        <v>#DIV/0!</v>
      </c>
      <c r="E48" s="58" t="s">
        <v>54</v>
      </c>
      <c r="F48" s="58" t="e">
        <f t="shared" ref="F48:F55" si="8">D48*E48</f>
        <v>#DIV/0!</v>
      </c>
      <c r="G48" s="58" t="e">
        <f t="shared" si="3"/>
        <v>#DIV/0!</v>
      </c>
      <c r="H48" s="58">
        <v>0.94169999999999998</v>
      </c>
      <c r="I48" s="59" t="e">
        <f t="shared" ref="I48:I55" si="9">D48*H48</f>
        <v>#DIV/0!</v>
      </c>
      <c r="J48" s="59" t="e">
        <f t="shared" si="4"/>
        <v>#DIV/0!</v>
      </c>
      <c r="K48" s="58" t="e">
        <f t="shared" si="5"/>
        <v>#DIV/0!</v>
      </c>
      <c r="L48" s="57" t="e">
        <f t="shared" si="6"/>
        <v>#DIV/0!</v>
      </c>
      <c r="M48" s="38"/>
      <c r="N48" s="38"/>
      <c r="O48" s="38"/>
      <c r="P48" s="38"/>
      <c r="Q48" s="38"/>
      <c r="R48" s="85"/>
      <c r="S48" s="85"/>
    </row>
    <row r="49" spans="1:19" s="65" customFormat="1" x14ac:dyDescent="0.2">
      <c r="A49" s="60" t="s">
        <v>55</v>
      </c>
      <c r="B49" s="149"/>
      <c r="C49" s="58">
        <v>1.0345</v>
      </c>
      <c r="D49" s="58" t="e">
        <f t="shared" si="2"/>
        <v>#DIV/0!</v>
      </c>
      <c r="E49" s="58" t="s">
        <v>36</v>
      </c>
      <c r="F49" s="58" t="e">
        <f t="shared" si="8"/>
        <v>#DIV/0!</v>
      </c>
      <c r="G49" s="58" t="e">
        <f t="shared" si="3"/>
        <v>#DIV/0!</v>
      </c>
      <c r="H49" s="58">
        <v>0.94769999999999999</v>
      </c>
      <c r="I49" s="59" t="e">
        <f t="shared" si="9"/>
        <v>#DIV/0!</v>
      </c>
      <c r="J49" s="59" t="e">
        <f t="shared" si="4"/>
        <v>#DIV/0!</v>
      </c>
      <c r="K49" s="58" t="e">
        <f t="shared" si="5"/>
        <v>#DIV/0!</v>
      </c>
      <c r="L49" s="57" t="e">
        <f t="shared" si="6"/>
        <v>#DIV/0!</v>
      </c>
      <c r="M49" s="38"/>
      <c r="N49" s="38"/>
      <c r="O49" s="38"/>
      <c r="P49" s="38"/>
      <c r="Q49" s="38"/>
      <c r="R49" s="86"/>
      <c r="S49" s="86"/>
    </row>
    <row r="50" spans="1:19" s="65" customFormat="1" x14ac:dyDescent="0.2">
      <c r="A50" s="60" t="s">
        <v>56</v>
      </c>
      <c r="B50" s="149"/>
      <c r="C50" s="58">
        <v>1.0345</v>
      </c>
      <c r="D50" s="58" t="e">
        <f t="shared" si="2"/>
        <v>#DIV/0!</v>
      </c>
      <c r="E50" s="58" t="s">
        <v>36</v>
      </c>
      <c r="F50" s="58" t="e">
        <f t="shared" si="8"/>
        <v>#DIV/0!</v>
      </c>
      <c r="G50" s="58" t="e">
        <f t="shared" si="3"/>
        <v>#DIV/0!</v>
      </c>
      <c r="H50" s="58">
        <v>0.94769999999999999</v>
      </c>
      <c r="I50" s="59" t="e">
        <f t="shared" si="9"/>
        <v>#DIV/0!</v>
      </c>
      <c r="J50" s="59" t="e">
        <f t="shared" si="4"/>
        <v>#DIV/0!</v>
      </c>
      <c r="K50" s="58" t="e">
        <f t="shared" si="5"/>
        <v>#DIV/0!</v>
      </c>
      <c r="L50" s="57" t="e">
        <f t="shared" si="6"/>
        <v>#DIV/0!</v>
      </c>
      <c r="M50" s="38"/>
      <c r="N50" s="38"/>
      <c r="O50" s="38"/>
      <c r="P50" s="38"/>
      <c r="Q50" s="38"/>
      <c r="R50" s="86"/>
      <c r="S50" s="86"/>
    </row>
    <row r="51" spans="1:19" x14ac:dyDescent="0.2">
      <c r="A51" s="60" t="s">
        <v>57</v>
      </c>
      <c r="B51" s="149"/>
      <c r="C51" s="58">
        <v>1.0244</v>
      </c>
      <c r="D51" s="58" t="e">
        <f t="shared" si="2"/>
        <v>#DIV/0!</v>
      </c>
      <c r="E51" s="58" t="s">
        <v>58</v>
      </c>
      <c r="F51" s="58" t="e">
        <f t="shared" si="8"/>
        <v>#DIV/0!</v>
      </c>
      <c r="G51" s="58" t="e">
        <f t="shared" si="3"/>
        <v>#DIV/0!</v>
      </c>
      <c r="H51" s="58">
        <v>0.95030000000000003</v>
      </c>
      <c r="I51" s="59" t="e">
        <f t="shared" si="9"/>
        <v>#DIV/0!</v>
      </c>
      <c r="J51" s="59" t="e">
        <f t="shared" si="4"/>
        <v>#DIV/0!</v>
      </c>
      <c r="K51" s="58" t="e">
        <f t="shared" si="5"/>
        <v>#DIV/0!</v>
      </c>
      <c r="L51" s="57" t="e">
        <f t="shared" si="6"/>
        <v>#DIV/0!</v>
      </c>
    </row>
    <row r="52" spans="1:19" x14ac:dyDescent="0.2">
      <c r="A52" s="60" t="s">
        <v>59</v>
      </c>
      <c r="B52" s="149"/>
      <c r="C52" s="58">
        <v>1.0155000000000001</v>
      </c>
      <c r="D52" s="58" t="e">
        <f t="shared" si="2"/>
        <v>#DIV/0!</v>
      </c>
      <c r="E52" s="58" t="s">
        <v>43</v>
      </c>
      <c r="F52" s="58" t="e">
        <f t="shared" si="8"/>
        <v>#DIV/0!</v>
      </c>
      <c r="G52" s="58" t="e">
        <f t="shared" si="3"/>
        <v>#DIV/0!</v>
      </c>
      <c r="H52" s="58">
        <v>0.95269999999999999</v>
      </c>
      <c r="I52" s="59" t="e">
        <f t="shared" si="9"/>
        <v>#DIV/0!</v>
      </c>
      <c r="J52" s="59" t="e">
        <f t="shared" si="4"/>
        <v>#DIV/0!</v>
      </c>
      <c r="K52" s="58" t="e">
        <f t="shared" si="5"/>
        <v>#DIV/0!</v>
      </c>
      <c r="L52" s="57" t="e">
        <f t="shared" si="6"/>
        <v>#DIV/0!</v>
      </c>
    </row>
    <row r="53" spans="1:19" x14ac:dyDescent="0.2">
      <c r="A53" s="60" t="s">
        <v>60</v>
      </c>
      <c r="B53" s="149"/>
      <c r="C53" s="58">
        <v>1.0155000000000001</v>
      </c>
      <c r="D53" s="58" t="e">
        <f t="shared" si="2"/>
        <v>#DIV/0!</v>
      </c>
      <c r="E53" s="58" t="s">
        <v>43</v>
      </c>
      <c r="F53" s="58" t="e">
        <f t="shared" si="8"/>
        <v>#DIV/0!</v>
      </c>
      <c r="G53" s="58" t="e">
        <f t="shared" si="3"/>
        <v>#DIV/0!</v>
      </c>
      <c r="H53" s="58">
        <v>0.95269999999999999</v>
      </c>
      <c r="I53" s="59" t="e">
        <f t="shared" si="9"/>
        <v>#DIV/0!</v>
      </c>
      <c r="J53" s="59" t="e">
        <f t="shared" si="4"/>
        <v>#DIV/0!</v>
      </c>
      <c r="K53" s="58" t="e">
        <f t="shared" si="5"/>
        <v>#DIV/0!</v>
      </c>
      <c r="L53" s="57" t="e">
        <f t="shared" si="6"/>
        <v>#DIV/0!</v>
      </c>
    </row>
    <row r="54" spans="1:19" x14ac:dyDescent="0.2">
      <c r="A54" s="60" t="s">
        <v>61</v>
      </c>
      <c r="B54" s="149"/>
      <c r="C54" s="58">
        <v>1.0155000000000001</v>
      </c>
      <c r="D54" s="58" t="e">
        <f t="shared" si="2"/>
        <v>#DIV/0!</v>
      </c>
      <c r="E54" s="58" t="s">
        <v>43</v>
      </c>
      <c r="F54" s="58" t="e">
        <f t="shared" si="8"/>
        <v>#DIV/0!</v>
      </c>
      <c r="G54" s="58" t="e">
        <f t="shared" si="3"/>
        <v>#DIV/0!</v>
      </c>
      <c r="H54" s="58">
        <v>0.95269999999999999</v>
      </c>
      <c r="I54" s="59" t="e">
        <f t="shared" si="9"/>
        <v>#DIV/0!</v>
      </c>
      <c r="J54" s="59" t="e">
        <f t="shared" si="4"/>
        <v>#DIV/0!</v>
      </c>
      <c r="K54" s="58" t="e">
        <f t="shared" si="5"/>
        <v>#DIV/0!</v>
      </c>
      <c r="L54" s="57" t="e">
        <f t="shared" si="6"/>
        <v>#DIV/0!</v>
      </c>
    </row>
    <row r="55" spans="1:19" x14ac:dyDescent="0.2">
      <c r="A55" s="60" t="s">
        <v>62</v>
      </c>
      <c r="B55" s="149"/>
      <c r="C55" s="58">
        <v>1.0155000000000001</v>
      </c>
      <c r="D55" s="58" t="e">
        <f t="shared" si="2"/>
        <v>#DIV/0!</v>
      </c>
      <c r="E55" s="58" t="s">
        <v>43</v>
      </c>
      <c r="F55" s="58" t="e">
        <f t="shared" si="8"/>
        <v>#DIV/0!</v>
      </c>
      <c r="G55" s="58" t="e">
        <f t="shared" si="3"/>
        <v>#DIV/0!</v>
      </c>
      <c r="H55" s="58">
        <v>0.95269999999999999</v>
      </c>
      <c r="I55" s="59" t="e">
        <f t="shared" si="9"/>
        <v>#DIV/0!</v>
      </c>
      <c r="J55" s="59" t="e">
        <f t="shared" si="4"/>
        <v>#DIV/0!</v>
      </c>
      <c r="K55" s="58" t="e">
        <f t="shared" si="5"/>
        <v>#DIV/0!</v>
      </c>
      <c r="L55" s="57" t="e">
        <f t="shared" si="6"/>
        <v>#DIV/0!</v>
      </c>
    </row>
    <row r="56" spans="1:19" s="64" customFormat="1" ht="15.75" x14ac:dyDescent="0.25">
      <c r="A56" s="43" t="s">
        <v>63</v>
      </c>
      <c r="B56" s="42"/>
      <c r="C56" s="41"/>
      <c r="D56" s="41" t="e">
        <f>SUM(D52:D55)</f>
        <v>#DIV/0!</v>
      </c>
      <c r="E56" s="41"/>
      <c r="F56" s="41" t="e">
        <f>SUM(F52:F55)</f>
        <v>#DIV/0!</v>
      </c>
      <c r="G56" s="41" t="e">
        <f>SUM(G52:G55)</f>
        <v>#DIV/0!</v>
      </c>
      <c r="H56" s="41"/>
      <c r="I56" s="41" t="e">
        <f>SUM(I52:I55)</f>
        <v>#DIV/0!</v>
      </c>
      <c r="J56" s="41" t="e">
        <f t="shared" ref="J56:L56" si="10">SUM(J52:J55)</f>
        <v>#DIV/0!</v>
      </c>
      <c r="K56" s="41" t="e">
        <f t="shared" ref="K56" si="11">SUM(K52:K55)</f>
        <v>#DIV/0!</v>
      </c>
      <c r="L56" s="41" t="e">
        <f t="shared" si="10"/>
        <v>#DIV/0!</v>
      </c>
      <c r="M56" s="38"/>
      <c r="N56" s="38"/>
      <c r="O56" s="38"/>
      <c r="P56" s="38"/>
      <c r="Q56" s="38"/>
      <c r="R56" s="85"/>
      <c r="S56" s="85"/>
    </row>
    <row r="57" spans="1:19" s="64" customFormat="1" ht="15.75" x14ac:dyDescent="0.25">
      <c r="A57" s="43" t="s">
        <v>64</v>
      </c>
      <c r="B57" s="42"/>
      <c r="C57" s="41"/>
      <c r="D57" s="41" t="e">
        <f>SUM(D48:D55)</f>
        <v>#DIV/0!</v>
      </c>
      <c r="E57" s="41"/>
      <c r="F57" s="41" t="e">
        <f>SUM(F48:F55)</f>
        <v>#DIV/0!</v>
      </c>
      <c r="G57" s="41" t="e">
        <f>SUM(G48:G55)</f>
        <v>#DIV/0!</v>
      </c>
      <c r="H57" s="41"/>
      <c r="I57" s="41" t="e">
        <f>SUM(I48:I55)</f>
        <v>#DIV/0!</v>
      </c>
      <c r="J57" s="41" t="e">
        <f t="shared" ref="J57:L57" si="12">SUM(J48:J55)</f>
        <v>#DIV/0!</v>
      </c>
      <c r="K57" s="41" t="e">
        <f t="shared" ref="K57" si="13">SUM(K48:K55)</f>
        <v>#DIV/0!</v>
      </c>
      <c r="L57" s="41" t="e">
        <f t="shared" si="12"/>
        <v>#DIV/0!</v>
      </c>
      <c r="M57" s="38"/>
      <c r="N57" s="38"/>
      <c r="O57" s="38"/>
      <c r="P57" s="38"/>
      <c r="Q57" s="38"/>
      <c r="R57" s="85"/>
      <c r="S57" s="85"/>
    </row>
    <row r="58" spans="1:19" ht="45" x14ac:dyDescent="0.2">
      <c r="A58" s="60" t="s">
        <v>293</v>
      </c>
      <c r="B58" s="149"/>
      <c r="C58" s="58">
        <v>1.0086999999999999</v>
      </c>
      <c r="D58" s="58" t="e">
        <f t="shared" ref="D58:D70" si="14">(B58*$E$17*1.0039*C58)/$E$18</f>
        <v>#DIV/0!</v>
      </c>
      <c r="E58" s="58" t="s">
        <v>65</v>
      </c>
      <c r="F58" s="58" t="e">
        <f t="shared" ref="F58:F64" si="15">D58*E58</f>
        <v>#DIV/0!</v>
      </c>
      <c r="G58" s="58" t="e">
        <f t="shared" ref="G58:G70" si="16">(F58/$E$16)*100</f>
        <v>#DIV/0!</v>
      </c>
      <c r="H58" s="58">
        <v>0.95240000000000002</v>
      </c>
      <c r="I58" s="59" t="e">
        <f t="shared" ref="I58:I64" si="17">D58*H58</f>
        <v>#DIV/0!</v>
      </c>
      <c r="J58" s="59" t="e">
        <f t="shared" si="4"/>
        <v>#DIV/0!</v>
      </c>
      <c r="K58" s="58" t="e">
        <f t="shared" si="5"/>
        <v>#DIV/0!</v>
      </c>
      <c r="L58" s="57" t="e">
        <f t="shared" si="6"/>
        <v>#DIV/0!</v>
      </c>
    </row>
    <row r="59" spans="1:19" x14ac:dyDescent="0.2">
      <c r="A59" s="60" t="s">
        <v>66</v>
      </c>
      <c r="B59" s="149"/>
      <c r="C59" s="58">
        <v>1.0086999999999999</v>
      </c>
      <c r="D59" s="58" t="e">
        <f t="shared" si="14"/>
        <v>#DIV/0!</v>
      </c>
      <c r="E59" s="58" t="s">
        <v>65</v>
      </c>
      <c r="F59" s="58" t="e">
        <f t="shared" si="15"/>
        <v>#DIV/0!</v>
      </c>
      <c r="G59" s="58" t="e">
        <f t="shared" si="16"/>
        <v>#DIV/0!</v>
      </c>
      <c r="H59" s="58">
        <v>0.95240000000000002</v>
      </c>
      <c r="I59" s="59" t="e">
        <f t="shared" si="17"/>
        <v>#DIV/0!</v>
      </c>
      <c r="J59" s="59" t="e">
        <f t="shared" si="4"/>
        <v>#DIV/0!</v>
      </c>
      <c r="K59" s="58" t="e">
        <f t="shared" si="5"/>
        <v>#DIV/0!</v>
      </c>
      <c r="L59" s="57" t="e">
        <f t="shared" si="6"/>
        <v>#DIV/0!</v>
      </c>
    </row>
    <row r="60" spans="1:19" x14ac:dyDescent="0.2">
      <c r="A60" s="60" t="s">
        <v>67</v>
      </c>
      <c r="B60" s="149"/>
      <c r="C60" s="58">
        <v>1.0086999999999999</v>
      </c>
      <c r="D60" s="58" t="e">
        <f t="shared" si="14"/>
        <v>#DIV/0!</v>
      </c>
      <c r="E60" s="58" t="s">
        <v>65</v>
      </c>
      <c r="F60" s="58" t="e">
        <f t="shared" si="15"/>
        <v>#DIV/0!</v>
      </c>
      <c r="G60" s="58" t="e">
        <f t="shared" si="16"/>
        <v>#DIV/0!</v>
      </c>
      <c r="H60" s="58">
        <v>0.95240000000000002</v>
      </c>
      <c r="I60" s="59" t="e">
        <f t="shared" si="17"/>
        <v>#DIV/0!</v>
      </c>
      <c r="J60" s="59" t="e">
        <f t="shared" si="4"/>
        <v>#DIV/0!</v>
      </c>
      <c r="K60" s="58" t="e">
        <f t="shared" si="5"/>
        <v>#DIV/0!</v>
      </c>
      <c r="L60" s="57" t="e">
        <f t="shared" si="6"/>
        <v>#DIV/0!</v>
      </c>
    </row>
    <row r="61" spans="1:19" x14ac:dyDescent="0.2">
      <c r="A61" s="60" t="s">
        <v>68</v>
      </c>
      <c r="B61" s="149"/>
      <c r="C61" s="58">
        <v>1.0086999999999999</v>
      </c>
      <c r="D61" s="58" t="e">
        <f t="shared" si="14"/>
        <v>#DIV/0!</v>
      </c>
      <c r="E61" s="58" t="s">
        <v>65</v>
      </c>
      <c r="F61" s="58" t="e">
        <f t="shared" si="15"/>
        <v>#DIV/0!</v>
      </c>
      <c r="G61" s="58" t="e">
        <f t="shared" si="16"/>
        <v>#DIV/0!</v>
      </c>
      <c r="H61" s="58">
        <v>0.95240000000000002</v>
      </c>
      <c r="I61" s="59" t="e">
        <f t="shared" si="17"/>
        <v>#DIV/0!</v>
      </c>
      <c r="J61" s="59" t="e">
        <f t="shared" si="4"/>
        <v>#DIV/0!</v>
      </c>
      <c r="K61" s="58" t="e">
        <f t="shared" si="5"/>
        <v>#DIV/0!</v>
      </c>
      <c r="L61" s="57" t="e">
        <f t="shared" si="6"/>
        <v>#DIV/0!</v>
      </c>
    </row>
    <row r="62" spans="1:19" x14ac:dyDescent="0.2">
      <c r="A62" s="60" t="s">
        <v>69</v>
      </c>
      <c r="B62" s="149"/>
      <c r="C62" s="58">
        <v>1.0086999999999999</v>
      </c>
      <c r="D62" s="58" t="e">
        <f t="shared" si="14"/>
        <v>#DIV/0!</v>
      </c>
      <c r="E62" s="58" t="s">
        <v>65</v>
      </c>
      <c r="F62" s="58" t="e">
        <f t="shared" si="15"/>
        <v>#DIV/0!</v>
      </c>
      <c r="G62" s="58" t="e">
        <f t="shared" si="16"/>
        <v>#DIV/0!</v>
      </c>
      <c r="H62" s="58">
        <v>0.95240000000000002</v>
      </c>
      <c r="I62" s="59" t="e">
        <f t="shared" si="17"/>
        <v>#DIV/0!</v>
      </c>
      <c r="J62" s="59" t="e">
        <f t="shared" si="4"/>
        <v>#DIV/0!</v>
      </c>
      <c r="K62" s="58" t="e">
        <f t="shared" si="5"/>
        <v>#DIV/0!</v>
      </c>
      <c r="L62" s="57" t="e">
        <f t="shared" si="6"/>
        <v>#DIV/0!</v>
      </c>
    </row>
    <row r="63" spans="1:19" x14ac:dyDescent="0.2">
      <c r="A63" s="60" t="s">
        <v>70</v>
      </c>
      <c r="B63" s="149"/>
      <c r="C63" s="58">
        <v>1.0086999999999999</v>
      </c>
      <c r="D63" s="58" t="e">
        <f t="shared" si="14"/>
        <v>#DIV/0!</v>
      </c>
      <c r="E63" s="58" t="s">
        <v>65</v>
      </c>
      <c r="F63" s="58" t="e">
        <f t="shared" si="15"/>
        <v>#DIV/0!</v>
      </c>
      <c r="G63" s="58" t="e">
        <f t="shared" si="16"/>
        <v>#DIV/0!</v>
      </c>
      <c r="H63" s="58">
        <v>0.95240000000000002</v>
      </c>
      <c r="I63" s="59" t="e">
        <f t="shared" si="17"/>
        <v>#DIV/0!</v>
      </c>
      <c r="J63" s="59" t="e">
        <f t="shared" si="4"/>
        <v>#DIV/0!</v>
      </c>
      <c r="K63" s="58" t="e">
        <f t="shared" si="5"/>
        <v>#DIV/0!</v>
      </c>
      <c r="L63" s="57" t="e">
        <f t="shared" si="6"/>
        <v>#DIV/0!</v>
      </c>
    </row>
    <row r="64" spans="1:19" x14ac:dyDescent="0.2">
      <c r="A64" s="60" t="s">
        <v>125</v>
      </c>
      <c r="B64" s="149"/>
      <c r="C64" s="58">
        <v>1.0086999999999999</v>
      </c>
      <c r="D64" s="58" t="e">
        <f t="shared" si="14"/>
        <v>#DIV/0!</v>
      </c>
      <c r="E64" s="58" t="s">
        <v>65</v>
      </c>
      <c r="F64" s="58" t="e">
        <f t="shared" si="15"/>
        <v>#DIV/0!</v>
      </c>
      <c r="G64" s="58" t="e">
        <f t="shared" si="16"/>
        <v>#DIV/0!</v>
      </c>
      <c r="H64" s="58">
        <v>0.95240000000000002</v>
      </c>
      <c r="I64" s="59" t="e">
        <f t="shared" si="17"/>
        <v>#DIV/0!</v>
      </c>
      <c r="J64" s="59" t="e">
        <f t="shared" si="4"/>
        <v>#DIV/0!</v>
      </c>
      <c r="K64" s="58" t="e">
        <f t="shared" si="5"/>
        <v>#DIV/0!</v>
      </c>
      <c r="L64" s="57" t="e">
        <f t="shared" si="6"/>
        <v>#DIV/0!</v>
      </c>
    </row>
    <row r="65" spans="1:19" ht="15.75" x14ac:dyDescent="0.25">
      <c r="A65" s="43" t="s">
        <v>71</v>
      </c>
      <c r="B65" s="42"/>
      <c r="C65" s="58"/>
      <c r="D65" s="191" t="e">
        <f>SUM(D58:D64)</f>
        <v>#DIV/0!</v>
      </c>
      <c r="E65" s="191"/>
      <c r="F65" s="191" t="e">
        <f>SUM(F58:F64)</f>
        <v>#DIV/0!</v>
      </c>
      <c r="G65" s="191" t="e">
        <f>SUM(G58:G64)</f>
        <v>#DIV/0!</v>
      </c>
      <c r="H65" s="191"/>
      <c r="I65" s="191" t="e">
        <f>SUM(I58:I64)</f>
        <v>#DIV/0!</v>
      </c>
      <c r="J65" s="191" t="e">
        <f>SUM(J58:J64)</f>
        <v>#DIV/0!</v>
      </c>
      <c r="K65" s="191" t="e">
        <f>SUM(K58:K64)</f>
        <v>#DIV/0!</v>
      </c>
      <c r="L65" s="191" t="e">
        <f>SUM(L58:L64)</f>
        <v>#DIV/0!</v>
      </c>
    </row>
    <row r="66" spans="1:19" x14ac:dyDescent="0.2">
      <c r="A66" s="60" t="s">
        <v>72</v>
      </c>
      <c r="B66" s="149"/>
      <c r="C66" s="58">
        <v>1.0017</v>
      </c>
      <c r="D66" s="58" t="e">
        <f t="shared" si="14"/>
        <v>#DIV/0!</v>
      </c>
      <c r="E66" s="58" t="s">
        <v>65</v>
      </c>
      <c r="F66" s="58" t="e">
        <f>D66*E66</f>
        <v>#DIV/0!</v>
      </c>
      <c r="G66" s="58" t="e">
        <f t="shared" si="16"/>
        <v>#DIV/0!</v>
      </c>
      <c r="H66" s="58">
        <v>0.95199999999999996</v>
      </c>
      <c r="I66" s="59" t="e">
        <f>D66*H66</f>
        <v>#DIV/0!</v>
      </c>
      <c r="J66" s="59" t="e">
        <f t="shared" si="4"/>
        <v>#DIV/0!</v>
      </c>
      <c r="K66" s="58" t="e">
        <f t="shared" si="5"/>
        <v>#DIV/0!</v>
      </c>
      <c r="L66" s="57" t="e">
        <f t="shared" si="6"/>
        <v>#DIV/0!</v>
      </c>
    </row>
    <row r="67" spans="1:19" x14ac:dyDescent="0.2">
      <c r="A67" s="60" t="s">
        <v>73</v>
      </c>
      <c r="B67" s="149"/>
      <c r="C67" s="58">
        <v>1.0017</v>
      </c>
      <c r="D67" s="58" t="e">
        <f t="shared" si="14"/>
        <v>#DIV/0!</v>
      </c>
      <c r="E67" s="58" t="s">
        <v>65</v>
      </c>
      <c r="F67" s="58" t="e">
        <f>D67*E67</f>
        <v>#DIV/0!</v>
      </c>
      <c r="G67" s="58" t="e">
        <f t="shared" si="16"/>
        <v>#DIV/0!</v>
      </c>
      <c r="H67" s="58">
        <v>0.95199999999999996</v>
      </c>
      <c r="I67" s="59" t="e">
        <f>D67*H67</f>
        <v>#DIV/0!</v>
      </c>
      <c r="J67" s="59" t="e">
        <f t="shared" si="4"/>
        <v>#DIV/0!</v>
      </c>
      <c r="K67" s="58" t="e">
        <f t="shared" si="5"/>
        <v>#DIV/0!</v>
      </c>
      <c r="L67" s="57" t="e">
        <f t="shared" si="6"/>
        <v>#DIV/0!</v>
      </c>
    </row>
    <row r="68" spans="1:19" s="84" customFormat="1" x14ac:dyDescent="0.2">
      <c r="A68" s="60" t="s">
        <v>74</v>
      </c>
      <c r="B68" s="149"/>
      <c r="C68" s="58">
        <v>1.0017</v>
      </c>
      <c r="D68" s="58" t="e">
        <f t="shared" si="14"/>
        <v>#DIV/0!</v>
      </c>
      <c r="E68" s="58" t="s">
        <v>65</v>
      </c>
      <c r="F68" s="58" t="e">
        <f>D68*E68</f>
        <v>#DIV/0!</v>
      </c>
      <c r="G68" s="58" t="e">
        <f t="shared" si="16"/>
        <v>#DIV/0!</v>
      </c>
      <c r="H68" s="58">
        <v>0.95199999999999996</v>
      </c>
      <c r="I68" s="59" t="e">
        <f>D68*H68</f>
        <v>#DIV/0!</v>
      </c>
      <c r="J68" s="59" t="e">
        <f t="shared" si="4"/>
        <v>#DIV/0!</v>
      </c>
      <c r="K68" s="58" t="e">
        <f t="shared" si="5"/>
        <v>#DIV/0!</v>
      </c>
      <c r="L68" s="57" t="e">
        <f t="shared" si="6"/>
        <v>#DIV/0!</v>
      </c>
      <c r="M68" s="38"/>
      <c r="N68" s="38"/>
      <c r="O68" s="38"/>
      <c r="P68" s="38"/>
      <c r="Q68" s="38"/>
      <c r="R68" s="81"/>
      <c r="S68" s="81"/>
    </row>
    <row r="69" spans="1:19" x14ac:dyDescent="0.2">
      <c r="A69" s="60" t="s">
        <v>75</v>
      </c>
      <c r="B69" s="149"/>
      <c r="C69" s="58">
        <v>1.0017</v>
      </c>
      <c r="D69" s="58" t="e">
        <f t="shared" si="14"/>
        <v>#DIV/0!</v>
      </c>
      <c r="E69" s="58" t="s">
        <v>65</v>
      </c>
      <c r="F69" s="58" t="e">
        <f>D69*E69</f>
        <v>#DIV/0!</v>
      </c>
      <c r="G69" s="58" t="e">
        <f t="shared" si="16"/>
        <v>#DIV/0!</v>
      </c>
      <c r="H69" s="58">
        <v>0.95199999999999996</v>
      </c>
      <c r="I69" s="59" t="e">
        <f>D69*H69</f>
        <v>#DIV/0!</v>
      </c>
      <c r="J69" s="59" t="e">
        <f t="shared" si="4"/>
        <v>#DIV/0!</v>
      </c>
      <c r="K69" s="58" t="e">
        <f t="shared" si="5"/>
        <v>#DIV/0!</v>
      </c>
      <c r="L69" s="57" t="e">
        <f t="shared" si="6"/>
        <v>#DIV/0!</v>
      </c>
    </row>
    <row r="70" spans="1:19" x14ac:dyDescent="0.2">
      <c r="A70" s="60" t="s">
        <v>76</v>
      </c>
      <c r="B70" s="149"/>
      <c r="C70" s="58">
        <v>1.0017</v>
      </c>
      <c r="D70" s="58" t="e">
        <f t="shared" si="14"/>
        <v>#DIV/0!</v>
      </c>
      <c r="E70" s="58" t="s">
        <v>65</v>
      </c>
      <c r="F70" s="58" t="e">
        <f>D70*E70</f>
        <v>#DIV/0!</v>
      </c>
      <c r="G70" s="58" t="e">
        <f t="shared" si="16"/>
        <v>#DIV/0!</v>
      </c>
      <c r="H70" s="58">
        <v>0.95199999999999996</v>
      </c>
      <c r="I70" s="59" t="e">
        <f>D70*H70</f>
        <v>#DIV/0!</v>
      </c>
      <c r="J70" s="59" t="e">
        <f t="shared" si="4"/>
        <v>#DIV/0!</v>
      </c>
      <c r="K70" s="58" t="e">
        <f t="shared" si="5"/>
        <v>#DIV/0!</v>
      </c>
      <c r="L70" s="57" t="e">
        <f t="shared" si="6"/>
        <v>#DIV/0!</v>
      </c>
    </row>
    <row r="71" spans="1:19" ht="15.75" x14ac:dyDescent="0.25">
      <c r="A71" s="43" t="s">
        <v>77</v>
      </c>
      <c r="B71" s="42"/>
      <c r="C71" s="58"/>
      <c r="D71" s="41" t="e">
        <f>SUM(D66:D70)</f>
        <v>#DIV/0!</v>
      </c>
      <c r="E71" s="41"/>
      <c r="F71" s="41" t="e">
        <f>SUM(F66:F70)</f>
        <v>#DIV/0!</v>
      </c>
      <c r="G71" s="41" t="e">
        <f>SUM(G66:G70)</f>
        <v>#DIV/0!</v>
      </c>
      <c r="H71" s="41"/>
      <c r="I71" s="41" t="e">
        <f>SUM(I66:I70)</f>
        <v>#DIV/0!</v>
      </c>
      <c r="J71" s="41" t="e">
        <f t="shared" ref="J71:L71" si="18">SUM(J66:J70)</f>
        <v>#DIV/0!</v>
      </c>
      <c r="K71" s="41" t="e">
        <f t="shared" ref="K71" si="19">SUM(K66:K70)</f>
        <v>#DIV/0!</v>
      </c>
      <c r="L71" s="41" t="e">
        <f t="shared" si="18"/>
        <v>#DIV/0!</v>
      </c>
    </row>
    <row r="72" spans="1:19" s="61" customFormat="1" ht="15.75" x14ac:dyDescent="0.25">
      <c r="A72" s="43" t="s">
        <v>78</v>
      </c>
      <c r="B72" s="42"/>
      <c r="C72" s="41"/>
      <c r="D72" s="41" t="e">
        <f>D57+D65+D71</f>
        <v>#DIV/0!</v>
      </c>
      <c r="E72" s="41"/>
      <c r="F72" s="41" t="e">
        <f>F57+F65+F71</f>
        <v>#DIV/0!</v>
      </c>
      <c r="G72" s="41" t="e">
        <f>G57+G65+G71</f>
        <v>#DIV/0!</v>
      </c>
      <c r="H72" s="41"/>
      <c r="I72" s="41" t="e">
        <f>I57+I65+I71</f>
        <v>#DIV/0!</v>
      </c>
      <c r="J72" s="41" t="e">
        <f t="shared" ref="J72:L72" si="20">J57+J65+J71</f>
        <v>#DIV/0!</v>
      </c>
      <c r="K72" s="41" t="e">
        <f t="shared" ref="K72" si="21">K57+K65+K71</f>
        <v>#DIV/0!</v>
      </c>
      <c r="L72" s="41" t="e">
        <f t="shared" si="20"/>
        <v>#DIV/0!</v>
      </c>
      <c r="M72" s="38"/>
      <c r="N72" s="38"/>
      <c r="O72" s="38"/>
      <c r="P72" s="38"/>
      <c r="Q72" s="38"/>
      <c r="R72" s="83"/>
      <c r="S72" s="83"/>
    </row>
    <row r="73" spans="1:19" x14ac:dyDescent="0.2">
      <c r="A73" s="60" t="s">
        <v>79</v>
      </c>
      <c r="B73" s="149"/>
      <c r="C73" s="58">
        <v>1.0587</v>
      </c>
      <c r="D73" s="58" t="e">
        <f t="shared" ref="D73:D110" si="22">(B73*$E$17*1.0039*C73)/$E$18</f>
        <v>#DIV/0!</v>
      </c>
      <c r="E73" s="58" t="s">
        <v>54</v>
      </c>
      <c r="F73" s="58" t="e">
        <f t="shared" ref="F73:F86" si="23">D73*E73</f>
        <v>#DIV/0!</v>
      </c>
      <c r="G73" s="58" t="e">
        <f t="shared" ref="G73:G110" si="24">(F73/$E$16)*100</f>
        <v>#DIV/0!</v>
      </c>
      <c r="H73" s="58">
        <v>0.94169999999999998</v>
      </c>
      <c r="I73" s="59" t="e">
        <f t="shared" ref="I73:I86" si="25">D73*H73</f>
        <v>#DIV/0!</v>
      </c>
      <c r="J73" s="59" t="e">
        <f t="shared" si="4"/>
        <v>#DIV/0!</v>
      </c>
      <c r="K73" s="58" t="e">
        <f t="shared" si="5"/>
        <v>#DIV/0!</v>
      </c>
      <c r="L73" s="57" t="e">
        <f t="shared" si="6"/>
        <v>#DIV/0!</v>
      </c>
    </row>
    <row r="74" spans="1:19" x14ac:dyDescent="0.2">
      <c r="A74" s="60" t="s">
        <v>80</v>
      </c>
      <c r="B74" s="149"/>
      <c r="C74" s="58">
        <v>1.0457000000000001</v>
      </c>
      <c r="D74" s="58" t="e">
        <f t="shared" si="22"/>
        <v>#DIV/0!</v>
      </c>
      <c r="E74" s="58" t="s">
        <v>81</v>
      </c>
      <c r="F74" s="58" t="e">
        <f t="shared" si="23"/>
        <v>#DIV/0!</v>
      </c>
      <c r="G74" s="58" t="e">
        <f t="shared" si="24"/>
        <v>#DIV/0!</v>
      </c>
      <c r="H74" s="58">
        <v>0.94489999999999996</v>
      </c>
      <c r="I74" s="59" t="e">
        <f t="shared" si="25"/>
        <v>#DIV/0!</v>
      </c>
      <c r="J74" s="59" t="e">
        <f t="shared" si="4"/>
        <v>#DIV/0!</v>
      </c>
      <c r="K74" s="58" t="e">
        <f t="shared" si="5"/>
        <v>#DIV/0!</v>
      </c>
      <c r="L74" s="57" t="e">
        <f t="shared" si="6"/>
        <v>#DIV/0!</v>
      </c>
    </row>
    <row r="75" spans="1:19" x14ac:dyDescent="0.2">
      <c r="A75" s="60" t="s">
        <v>82</v>
      </c>
      <c r="B75" s="149"/>
      <c r="C75" s="58">
        <v>1.0345</v>
      </c>
      <c r="D75" s="58" t="e">
        <f t="shared" si="22"/>
        <v>#DIV/0!</v>
      </c>
      <c r="E75" s="58" t="s">
        <v>36</v>
      </c>
      <c r="F75" s="58" t="e">
        <f t="shared" si="23"/>
        <v>#DIV/0!</v>
      </c>
      <c r="G75" s="58" t="e">
        <f t="shared" si="24"/>
        <v>#DIV/0!</v>
      </c>
      <c r="H75" s="58">
        <v>0.94769999999999999</v>
      </c>
      <c r="I75" s="59" t="e">
        <f t="shared" si="25"/>
        <v>#DIV/0!</v>
      </c>
      <c r="J75" s="59" t="e">
        <f t="shared" si="4"/>
        <v>#DIV/0!</v>
      </c>
      <c r="K75" s="58" t="e">
        <f t="shared" si="5"/>
        <v>#DIV/0!</v>
      </c>
      <c r="L75" s="57" t="e">
        <f t="shared" si="6"/>
        <v>#DIV/0!</v>
      </c>
    </row>
    <row r="76" spans="1:19" x14ac:dyDescent="0.2">
      <c r="A76" s="60" t="s">
        <v>83</v>
      </c>
      <c r="B76" s="149"/>
      <c r="C76" s="58">
        <v>1.0345</v>
      </c>
      <c r="D76" s="58" t="e">
        <f t="shared" si="22"/>
        <v>#DIV/0!</v>
      </c>
      <c r="E76" s="58" t="s">
        <v>58</v>
      </c>
      <c r="F76" s="58" t="e">
        <f t="shared" si="23"/>
        <v>#DIV/0!</v>
      </c>
      <c r="G76" s="58" t="e">
        <f t="shared" si="24"/>
        <v>#DIV/0!</v>
      </c>
      <c r="H76" s="58">
        <v>0.94769999999999999</v>
      </c>
      <c r="I76" s="59" t="e">
        <f t="shared" si="25"/>
        <v>#DIV/0!</v>
      </c>
      <c r="J76" s="59" t="e">
        <f t="shared" si="4"/>
        <v>#DIV/0!</v>
      </c>
      <c r="K76" s="58" t="e">
        <f t="shared" si="5"/>
        <v>#DIV/0!</v>
      </c>
      <c r="L76" s="57" t="e">
        <f t="shared" si="6"/>
        <v>#DIV/0!</v>
      </c>
    </row>
    <row r="77" spans="1:19" x14ac:dyDescent="0.2">
      <c r="A77" s="60" t="s">
        <v>84</v>
      </c>
      <c r="B77" s="149"/>
      <c r="C77" s="58">
        <v>1.0244</v>
      </c>
      <c r="D77" s="58" t="e">
        <f t="shared" si="22"/>
        <v>#DIV/0!</v>
      </c>
      <c r="E77" s="58" t="s">
        <v>58</v>
      </c>
      <c r="F77" s="58" t="e">
        <f t="shared" si="23"/>
        <v>#DIV/0!</v>
      </c>
      <c r="G77" s="58" t="e">
        <f t="shared" si="24"/>
        <v>#DIV/0!</v>
      </c>
      <c r="H77" s="58">
        <v>0.95030000000000003</v>
      </c>
      <c r="I77" s="59" t="e">
        <f t="shared" si="25"/>
        <v>#DIV/0!</v>
      </c>
      <c r="J77" s="59" t="e">
        <f t="shared" si="4"/>
        <v>#DIV/0!</v>
      </c>
      <c r="K77" s="58" t="e">
        <f t="shared" si="5"/>
        <v>#DIV/0!</v>
      </c>
      <c r="L77" s="57" t="e">
        <f t="shared" si="6"/>
        <v>#DIV/0!</v>
      </c>
    </row>
    <row r="78" spans="1:19" x14ac:dyDescent="0.2">
      <c r="A78" s="60" t="s">
        <v>85</v>
      </c>
      <c r="B78" s="149"/>
      <c r="C78" s="58">
        <v>1.0155000000000001</v>
      </c>
      <c r="D78" s="58" t="e">
        <f t="shared" si="22"/>
        <v>#DIV/0!</v>
      </c>
      <c r="E78" s="58" t="s">
        <v>43</v>
      </c>
      <c r="F78" s="58" t="e">
        <f t="shared" si="23"/>
        <v>#DIV/0!</v>
      </c>
      <c r="G78" s="58" t="e">
        <f t="shared" si="24"/>
        <v>#DIV/0!</v>
      </c>
      <c r="H78" s="58">
        <v>0.95269999999999999</v>
      </c>
      <c r="I78" s="59" t="e">
        <f t="shared" si="25"/>
        <v>#DIV/0!</v>
      </c>
      <c r="J78" s="59" t="e">
        <f t="shared" si="4"/>
        <v>#DIV/0!</v>
      </c>
      <c r="K78" s="58" t="e">
        <f t="shared" si="5"/>
        <v>#DIV/0!</v>
      </c>
      <c r="L78" s="57" t="e">
        <f t="shared" si="6"/>
        <v>#DIV/0!</v>
      </c>
    </row>
    <row r="79" spans="1:19" x14ac:dyDescent="0.2">
      <c r="A79" s="60" t="s">
        <v>86</v>
      </c>
      <c r="B79" s="149"/>
      <c r="C79" s="58">
        <v>1.0155000000000001</v>
      </c>
      <c r="D79" s="58" t="e">
        <f t="shared" si="22"/>
        <v>#DIV/0!</v>
      </c>
      <c r="E79" s="58" t="s">
        <v>43</v>
      </c>
      <c r="F79" s="58" t="e">
        <f t="shared" si="23"/>
        <v>#DIV/0!</v>
      </c>
      <c r="G79" s="58" t="e">
        <f t="shared" si="24"/>
        <v>#DIV/0!</v>
      </c>
      <c r="H79" s="58">
        <v>0.95269999999999999</v>
      </c>
      <c r="I79" s="59" t="e">
        <f t="shared" si="25"/>
        <v>#DIV/0!</v>
      </c>
      <c r="J79" s="59" t="e">
        <f t="shared" si="4"/>
        <v>#DIV/0!</v>
      </c>
      <c r="K79" s="58" t="e">
        <f t="shared" si="5"/>
        <v>#DIV/0!</v>
      </c>
      <c r="L79" s="57" t="e">
        <f t="shared" si="6"/>
        <v>#DIV/0!</v>
      </c>
    </row>
    <row r="80" spans="1:19" x14ac:dyDescent="0.2">
      <c r="A80" s="60" t="s">
        <v>87</v>
      </c>
      <c r="B80" s="149"/>
      <c r="C80" s="58">
        <v>1.0155000000000001</v>
      </c>
      <c r="D80" s="58" t="e">
        <f t="shared" si="22"/>
        <v>#DIV/0!</v>
      </c>
      <c r="E80" s="58" t="s">
        <v>43</v>
      </c>
      <c r="F80" s="58" t="e">
        <f t="shared" si="23"/>
        <v>#DIV/0!</v>
      </c>
      <c r="G80" s="58" t="e">
        <f t="shared" si="24"/>
        <v>#DIV/0!</v>
      </c>
      <c r="H80" s="58">
        <v>0.95269999999999999</v>
      </c>
      <c r="I80" s="59" t="e">
        <f t="shared" si="25"/>
        <v>#DIV/0!</v>
      </c>
      <c r="J80" s="59" t="e">
        <f t="shared" si="4"/>
        <v>#DIV/0!</v>
      </c>
      <c r="K80" s="58" t="e">
        <f t="shared" si="5"/>
        <v>#DIV/0!</v>
      </c>
      <c r="L80" s="57" t="e">
        <f t="shared" si="6"/>
        <v>#DIV/0!</v>
      </c>
    </row>
    <row r="81" spans="1:19" x14ac:dyDescent="0.2">
      <c r="A81" s="60" t="s">
        <v>88</v>
      </c>
      <c r="B81" s="149"/>
      <c r="C81" s="58">
        <v>1.0155000000000001</v>
      </c>
      <c r="D81" s="58" t="e">
        <f t="shared" si="22"/>
        <v>#DIV/0!</v>
      </c>
      <c r="E81" s="58" t="s">
        <v>43</v>
      </c>
      <c r="F81" s="58" t="e">
        <f t="shared" si="23"/>
        <v>#DIV/0!</v>
      </c>
      <c r="G81" s="58" t="e">
        <f t="shared" si="24"/>
        <v>#DIV/0!</v>
      </c>
      <c r="H81" s="58">
        <v>0.95269999999999999</v>
      </c>
      <c r="I81" s="59" t="e">
        <f t="shared" si="25"/>
        <v>#DIV/0!</v>
      </c>
      <c r="J81" s="59" t="e">
        <f t="shared" si="4"/>
        <v>#DIV/0!</v>
      </c>
      <c r="K81" s="58" t="e">
        <f t="shared" si="5"/>
        <v>#DIV/0!</v>
      </c>
      <c r="L81" s="57" t="e">
        <f t="shared" si="6"/>
        <v>#DIV/0!</v>
      </c>
    </row>
    <row r="82" spans="1:19" x14ac:dyDescent="0.2">
      <c r="A82" s="60" t="s">
        <v>89</v>
      </c>
      <c r="B82" s="149"/>
      <c r="C82" s="58">
        <v>1.0155000000000001</v>
      </c>
      <c r="D82" s="58" t="e">
        <f t="shared" si="22"/>
        <v>#DIV/0!</v>
      </c>
      <c r="E82" s="62" t="s">
        <v>65</v>
      </c>
      <c r="F82" s="58" t="e">
        <f t="shared" si="23"/>
        <v>#DIV/0!</v>
      </c>
      <c r="G82" s="58" t="e">
        <f t="shared" si="24"/>
        <v>#DIV/0!</v>
      </c>
      <c r="H82" s="58">
        <v>0.95269999999999999</v>
      </c>
      <c r="I82" s="59" t="e">
        <f t="shared" si="25"/>
        <v>#DIV/0!</v>
      </c>
      <c r="J82" s="59" t="e">
        <f t="shared" si="4"/>
        <v>#DIV/0!</v>
      </c>
      <c r="K82" s="58" t="e">
        <f t="shared" si="5"/>
        <v>#DIV/0!</v>
      </c>
      <c r="L82" s="57" t="e">
        <f t="shared" si="6"/>
        <v>#DIV/0!</v>
      </c>
    </row>
    <row r="83" spans="1:19" x14ac:dyDescent="0.2">
      <c r="A83" s="60" t="s">
        <v>90</v>
      </c>
      <c r="B83" s="149"/>
      <c r="C83" s="58">
        <v>1.0155000000000001</v>
      </c>
      <c r="D83" s="58" t="e">
        <f t="shared" si="22"/>
        <v>#DIV/0!</v>
      </c>
      <c r="E83" s="58" t="s">
        <v>65</v>
      </c>
      <c r="F83" s="58" t="e">
        <f t="shared" si="23"/>
        <v>#DIV/0!</v>
      </c>
      <c r="G83" s="58" t="e">
        <f t="shared" si="24"/>
        <v>#DIV/0!</v>
      </c>
      <c r="H83" s="58">
        <v>0.95269999999999999</v>
      </c>
      <c r="I83" s="59" t="e">
        <f t="shared" si="25"/>
        <v>#DIV/0!</v>
      </c>
      <c r="J83" s="59" t="e">
        <f t="shared" si="4"/>
        <v>#DIV/0!</v>
      </c>
      <c r="K83" s="58" t="e">
        <f t="shared" si="5"/>
        <v>#DIV/0!</v>
      </c>
      <c r="L83" s="57" t="e">
        <f t="shared" si="6"/>
        <v>#DIV/0!</v>
      </c>
    </row>
    <row r="84" spans="1:19" x14ac:dyDescent="0.2">
      <c r="A84" s="60" t="s">
        <v>91</v>
      </c>
      <c r="B84" s="149"/>
      <c r="C84" s="58">
        <v>1.0155000000000001</v>
      </c>
      <c r="D84" s="58" t="e">
        <f t="shared" si="22"/>
        <v>#DIV/0!</v>
      </c>
      <c r="E84" s="58" t="s">
        <v>65</v>
      </c>
      <c r="F84" s="58" t="e">
        <f t="shared" si="23"/>
        <v>#DIV/0!</v>
      </c>
      <c r="G84" s="58" t="e">
        <f t="shared" si="24"/>
        <v>#DIV/0!</v>
      </c>
      <c r="H84" s="58">
        <v>0.95269999999999999</v>
      </c>
      <c r="I84" s="59" t="e">
        <f t="shared" si="25"/>
        <v>#DIV/0!</v>
      </c>
      <c r="J84" s="59" t="e">
        <f t="shared" si="4"/>
        <v>#DIV/0!</v>
      </c>
      <c r="K84" s="58" t="e">
        <f t="shared" si="5"/>
        <v>#DIV/0!</v>
      </c>
      <c r="L84" s="57" t="e">
        <f t="shared" si="6"/>
        <v>#DIV/0!</v>
      </c>
    </row>
    <row r="85" spans="1:19" x14ac:dyDescent="0.2">
      <c r="A85" s="60" t="s">
        <v>92</v>
      </c>
      <c r="B85" s="149"/>
      <c r="C85" s="58">
        <v>1.0155000000000001</v>
      </c>
      <c r="D85" s="58" t="e">
        <f t="shared" si="22"/>
        <v>#DIV/0!</v>
      </c>
      <c r="E85" s="58" t="s">
        <v>65</v>
      </c>
      <c r="F85" s="58" t="e">
        <f t="shared" si="23"/>
        <v>#DIV/0!</v>
      </c>
      <c r="G85" s="58" t="e">
        <f t="shared" si="24"/>
        <v>#DIV/0!</v>
      </c>
      <c r="H85" s="58">
        <v>0.95269999999999999</v>
      </c>
      <c r="I85" s="59" t="e">
        <f t="shared" si="25"/>
        <v>#DIV/0!</v>
      </c>
      <c r="J85" s="59" t="e">
        <f t="shared" si="4"/>
        <v>#DIV/0!</v>
      </c>
      <c r="K85" s="58" t="e">
        <f t="shared" si="5"/>
        <v>#DIV/0!</v>
      </c>
      <c r="L85" s="57" t="e">
        <f t="shared" si="6"/>
        <v>#DIV/0!</v>
      </c>
    </row>
    <row r="86" spans="1:19" x14ac:dyDescent="0.2">
      <c r="A86" s="60" t="s">
        <v>93</v>
      </c>
      <c r="B86" s="149"/>
      <c r="C86" s="58">
        <v>1.0155000000000001</v>
      </c>
      <c r="D86" s="58" t="e">
        <f t="shared" si="22"/>
        <v>#DIV/0!</v>
      </c>
      <c r="E86" s="58" t="s">
        <v>65</v>
      </c>
      <c r="F86" s="58" t="e">
        <f t="shared" si="23"/>
        <v>#DIV/0!</v>
      </c>
      <c r="G86" s="58" t="e">
        <f t="shared" si="24"/>
        <v>#DIV/0!</v>
      </c>
      <c r="H86" s="58">
        <v>0.95269999999999999</v>
      </c>
      <c r="I86" s="59" t="e">
        <f t="shared" si="25"/>
        <v>#DIV/0!</v>
      </c>
      <c r="J86" s="59" t="e">
        <f t="shared" si="4"/>
        <v>#DIV/0!</v>
      </c>
      <c r="K86" s="58" t="e">
        <f t="shared" si="5"/>
        <v>#DIV/0!</v>
      </c>
      <c r="L86" s="57" t="e">
        <f t="shared" si="6"/>
        <v>#DIV/0!</v>
      </c>
    </row>
    <row r="87" spans="1:19" s="61" customFormat="1" ht="15.75" x14ac:dyDescent="0.25">
      <c r="A87" s="43" t="s">
        <v>94</v>
      </c>
      <c r="B87" s="42"/>
      <c r="C87" s="41"/>
      <c r="D87" s="41" t="e">
        <f>SUM(D78:D86)</f>
        <v>#DIV/0!</v>
      </c>
      <c r="E87" s="41"/>
      <c r="F87" s="41" t="e">
        <f>SUM(F78:F86)</f>
        <v>#DIV/0!</v>
      </c>
      <c r="G87" s="41" t="e">
        <f>SUM(G78:G86)</f>
        <v>#DIV/0!</v>
      </c>
      <c r="H87" s="41"/>
      <c r="I87" s="41" t="e">
        <f>SUM(I78:I86)</f>
        <v>#DIV/0!</v>
      </c>
      <c r="J87" s="41" t="e">
        <f t="shared" ref="J87:L87" si="26">SUM(J78:J86)</f>
        <v>#DIV/0!</v>
      </c>
      <c r="K87" s="41" t="e">
        <f t="shared" si="26"/>
        <v>#DIV/0!</v>
      </c>
      <c r="L87" s="41" t="e">
        <f t="shared" si="26"/>
        <v>#DIV/0!</v>
      </c>
      <c r="M87" s="38"/>
      <c r="N87" s="38"/>
      <c r="O87" s="38"/>
      <c r="P87" s="38"/>
      <c r="Q87" s="38"/>
      <c r="R87" s="83"/>
      <c r="S87" s="83"/>
    </row>
    <row r="88" spans="1:19" x14ac:dyDescent="0.2">
      <c r="A88" s="60" t="s">
        <v>95</v>
      </c>
      <c r="B88" s="149"/>
      <c r="C88" s="58">
        <v>1.0004999999999999</v>
      </c>
      <c r="D88" s="58" t="e">
        <f t="shared" si="22"/>
        <v>#DIV/0!</v>
      </c>
      <c r="E88" s="58" t="s">
        <v>45</v>
      </c>
      <c r="F88" s="58" t="e">
        <f>D88*E88</f>
        <v>#DIV/0!</v>
      </c>
      <c r="G88" s="58" t="e">
        <f t="shared" si="24"/>
        <v>#DIV/0!</v>
      </c>
      <c r="H88" s="58">
        <v>0.95679999999999998</v>
      </c>
      <c r="I88" s="59" t="e">
        <f>D88*H88</f>
        <v>#DIV/0!</v>
      </c>
      <c r="J88" s="59" t="e">
        <f t="shared" ref="J88:J110" si="27">I88/$E$16*100</f>
        <v>#DIV/0!</v>
      </c>
      <c r="K88" s="58" t="e">
        <f t="shared" ref="K88:K110" si="28">J88/$I$116*100</f>
        <v>#DIV/0!</v>
      </c>
      <c r="L88" s="57" t="e">
        <f t="shared" ref="L88:L110" si="29">J88/$G$115*100</f>
        <v>#DIV/0!</v>
      </c>
    </row>
    <row r="89" spans="1:19" x14ac:dyDescent="0.2">
      <c r="A89" s="60" t="s">
        <v>96</v>
      </c>
      <c r="B89" s="149"/>
      <c r="C89" s="58">
        <v>1.0004999999999999</v>
      </c>
      <c r="D89" s="58" t="e">
        <f t="shared" si="22"/>
        <v>#DIV/0!</v>
      </c>
      <c r="E89" s="58" t="s">
        <v>45</v>
      </c>
      <c r="F89" s="58" t="e">
        <f>D89*E89</f>
        <v>#DIV/0!</v>
      </c>
      <c r="G89" s="58" t="e">
        <f t="shared" si="24"/>
        <v>#DIV/0!</v>
      </c>
      <c r="H89" s="58">
        <v>0.95679999999999998</v>
      </c>
      <c r="I89" s="59" t="e">
        <f>D89*H89</f>
        <v>#DIV/0!</v>
      </c>
      <c r="J89" s="59" t="e">
        <f t="shared" si="27"/>
        <v>#DIV/0!</v>
      </c>
      <c r="K89" s="58" t="e">
        <f t="shared" si="28"/>
        <v>#DIV/0!</v>
      </c>
      <c r="L89" s="57" t="e">
        <f t="shared" si="29"/>
        <v>#DIV/0!</v>
      </c>
    </row>
    <row r="90" spans="1:19" x14ac:dyDescent="0.2">
      <c r="A90" s="60" t="s">
        <v>97</v>
      </c>
      <c r="B90" s="149"/>
      <c r="C90" s="58">
        <v>0.98809999999999998</v>
      </c>
      <c r="D90" s="58" t="e">
        <f t="shared" si="22"/>
        <v>#DIV/0!</v>
      </c>
      <c r="E90" s="58" t="s">
        <v>49</v>
      </c>
      <c r="F90" s="58" t="e">
        <f>D90*E90</f>
        <v>#DIV/0!</v>
      </c>
      <c r="G90" s="58" t="e">
        <f t="shared" si="24"/>
        <v>#DIV/0!</v>
      </c>
      <c r="H90" s="58">
        <v>0.96020000000000005</v>
      </c>
      <c r="I90" s="59" t="e">
        <f>D90*H90</f>
        <v>#DIV/0!</v>
      </c>
      <c r="J90" s="59" t="e">
        <f t="shared" si="27"/>
        <v>#DIV/0!</v>
      </c>
      <c r="K90" s="58" t="e">
        <f t="shared" si="28"/>
        <v>#DIV/0!</v>
      </c>
      <c r="L90" s="57" t="e">
        <f t="shared" si="29"/>
        <v>#DIV/0!</v>
      </c>
    </row>
    <row r="91" spans="1:19" x14ac:dyDescent="0.2">
      <c r="A91" s="60" t="s">
        <v>98</v>
      </c>
      <c r="B91" s="149"/>
      <c r="C91" s="58">
        <v>0.97789999999999999</v>
      </c>
      <c r="D91" s="58" t="e">
        <f t="shared" si="22"/>
        <v>#DIV/0!</v>
      </c>
      <c r="E91" s="58" t="s">
        <v>51</v>
      </c>
      <c r="F91" s="58" t="e">
        <f>D91*E91</f>
        <v>#DIV/0!</v>
      </c>
      <c r="G91" s="58" t="e">
        <f t="shared" si="24"/>
        <v>#DIV/0!</v>
      </c>
      <c r="H91" s="58">
        <v>0.96319999999999995</v>
      </c>
      <c r="I91" s="59" t="e">
        <f>D91*H91</f>
        <v>#DIV/0!</v>
      </c>
      <c r="J91" s="59" t="e">
        <f t="shared" si="27"/>
        <v>#DIV/0!</v>
      </c>
      <c r="K91" s="58" t="e">
        <f t="shared" si="28"/>
        <v>#DIV/0!</v>
      </c>
      <c r="L91" s="57" t="e">
        <f t="shared" si="29"/>
        <v>#DIV/0!</v>
      </c>
    </row>
    <row r="92" spans="1:19" s="61" customFormat="1" ht="15.75" x14ac:dyDescent="0.25">
      <c r="A92" s="43" t="s">
        <v>99</v>
      </c>
      <c r="B92" s="42"/>
      <c r="C92" s="41"/>
      <c r="D92" s="41" t="e">
        <f>((SUM(D87:D91))+(SUM(D73:D77)))</f>
        <v>#DIV/0!</v>
      </c>
      <c r="E92" s="41"/>
      <c r="F92" s="41" t="e">
        <f>((SUM(F87:F91))+(SUM(F73:F77)))</f>
        <v>#DIV/0!</v>
      </c>
      <c r="G92" s="41" t="e">
        <f>((SUM(G87:G91))+(SUM(G73:G77)))</f>
        <v>#DIV/0!</v>
      </c>
      <c r="H92" s="41"/>
      <c r="I92" s="41" t="e">
        <f>((SUM(I87:I91))+(SUM(I73:I77)))</f>
        <v>#DIV/0!</v>
      </c>
      <c r="J92" s="41" t="e">
        <f t="shared" ref="J92:L92" si="30">((SUM(J87:J91))+(SUM(J73:J77)))</f>
        <v>#DIV/0!</v>
      </c>
      <c r="K92" s="41" t="e">
        <f t="shared" si="30"/>
        <v>#DIV/0!</v>
      </c>
      <c r="L92" s="41" t="e">
        <f t="shared" si="30"/>
        <v>#DIV/0!</v>
      </c>
      <c r="M92" s="38"/>
      <c r="N92" s="38"/>
      <c r="O92" s="38"/>
      <c r="P92" s="38"/>
      <c r="Q92" s="38"/>
      <c r="R92" s="83"/>
      <c r="S92" s="83"/>
    </row>
    <row r="93" spans="1:19" x14ac:dyDescent="0.2">
      <c r="A93" s="60" t="s">
        <v>100</v>
      </c>
      <c r="B93" s="149"/>
      <c r="C93" s="58">
        <v>1.0086999999999999</v>
      </c>
      <c r="D93" s="58" t="e">
        <f t="shared" si="22"/>
        <v>#DIV/0!</v>
      </c>
      <c r="E93" s="58" t="s">
        <v>65</v>
      </c>
      <c r="F93" s="58" t="e">
        <f t="shared" ref="F93:F100" si="31">D93*E93</f>
        <v>#DIV/0!</v>
      </c>
      <c r="G93" s="58" t="e">
        <f t="shared" si="24"/>
        <v>#DIV/0!</v>
      </c>
      <c r="H93" s="58">
        <v>0.95240000000000002</v>
      </c>
      <c r="I93" s="59" t="e">
        <f t="shared" ref="I93:I100" si="32">D93*H93</f>
        <v>#DIV/0!</v>
      </c>
      <c r="J93" s="59" t="e">
        <f t="shared" si="27"/>
        <v>#DIV/0!</v>
      </c>
      <c r="K93" s="58" t="e">
        <f t="shared" si="28"/>
        <v>#DIV/0!</v>
      </c>
      <c r="L93" s="57" t="e">
        <f t="shared" si="29"/>
        <v>#DIV/0!</v>
      </c>
    </row>
    <row r="94" spans="1:19" x14ac:dyDescent="0.2">
      <c r="A94" s="60" t="s">
        <v>101</v>
      </c>
      <c r="B94" s="149"/>
      <c r="C94" s="58">
        <v>1.0017</v>
      </c>
      <c r="D94" s="58" t="e">
        <f t="shared" si="22"/>
        <v>#DIV/0!</v>
      </c>
      <c r="E94" s="58" t="s">
        <v>65</v>
      </c>
      <c r="F94" s="58" t="e">
        <f t="shared" si="31"/>
        <v>#DIV/0!</v>
      </c>
      <c r="G94" s="58" t="e">
        <f t="shared" si="24"/>
        <v>#DIV/0!</v>
      </c>
      <c r="H94" s="58">
        <v>0.95199999999999996</v>
      </c>
      <c r="I94" s="59" t="e">
        <f t="shared" si="32"/>
        <v>#DIV/0!</v>
      </c>
      <c r="J94" s="59" t="e">
        <f t="shared" si="27"/>
        <v>#DIV/0!</v>
      </c>
      <c r="K94" s="58" t="e">
        <f t="shared" si="28"/>
        <v>#DIV/0!</v>
      </c>
      <c r="L94" s="57" t="e">
        <f t="shared" si="29"/>
        <v>#DIV/0!</v>
      </c>
    </row>
    <row r="95" spans="1:19" s="61" customFormat="1" ht="15.75" x14ac:dyDescent="0.25">
      <c r="A95" s="60" t="s">
        <v>102</v>
      </c>
      <c r="B95" s="149"/>
      <c r="C95" s="58">
        <v>0.99429999999999996</v>
      </c>
      <c r="D95" s="58" t="e">
        <f t="shared" si="22"/>
        <v>#DIV/0!</v>
      </c>
      <c r="E95" s="58" t="s">
        <v>103</v>
      </c>
      <c r="F95" s="58" t="e">
        <f t="shared" si="31"/>
        <v>#DIV/0!</v>
      </c>
      <c r="G95" s="58" t="e">
        <f t="shared" si="24"/>
        <v>#DIV/0!</v>
      </c>
      <c r="H95" s="58">
        <v>0.95650000000000002</v>
      </c>
      <c r="I95" s="59" t="e">
        <f t="shared" si="32"/>
        <v>#DIV/0!</v>
      </c>
      <c r="J95" s="59" t="e">
        <f t="shared" si="27"/>
        <v>#DIV/0!</v>
      </c>
      <c r="K95" s="58" t="e">
        <f t="shared" si="28"/>
        <v>#DIV/0!</v>
      </c>
      <c r="L95" s="57" t="e">
        <f t="shared" si="29"/>
        <v>#DIV/0!</v>
      </c>
      <c r="M95" s="38"/>
      <c r="N95" s="38"/>
      <c r="O95" s="38"/>
      <c r="P95" s="38"/>
      <c r="Q95" s="38"/>
      <c r="R95" s="83"/>
      <c r="S95" s="83"/>
    </row>
    <row r="96" spans="1:19" x14ac:dyDescent="0.2">
      <c r="A96" s="60" t="s">
        <v>104</v>
      </c>
      <c r="B96" s="149"/>
      <c r="C96" s="58">
        <v>0.98799999999999999</v>
      </c>
      <c r="D96" s="58" t="e">
        <f t="shared" si="22"/>
        <v>#DIV/0!</v>
      </c>
      <c r="E96" s="58" t="s">
        <v>103</v>
      </c>
      <c r="F96" s="58" t="e">
        <f t="shared" si="31"/>
        <v>#DIV/0!</v>
      </c>
      <c r="G96" s="58" t="e">
        <f t="shared" si="24"/>
        <v>#DIV/0!</v>
      </c>
      <c r="H96" s="58">
        <v>0.95620000000000005</v>
      </c>
      <c r="I96" s="59" t="e">
        <f t="shared" si="32"/>
        <v>#DIV/0!</v>
      </c>
      <c r="J96" s="59" t="e">
        <f t="shared" si="27"/>
        <v>#DIV/0!</v>
      </c>
      <c r="K96" s="58" t="e">
        <f t="shared" si="28"/>
        <v>#DIV/0!</v>
      </c>
      <c r="L96" s="57" t="e">
        <f t="shared" si="29"/>
        <v>#DIV/0!</v>
      </c>
    </row>
    <row r="97" spans="1:19" x14ac:dyDescent="0.2">
      <c r="A97" s="60" t="s">
        <v>105</v>
      </c>
      <c r="B97" s="149"/>
      <c r="C97" s="58">
        <v>0.9819</v>
      </c>
      <c r="D97" s="58" t="e">
        <f t="shared" si="22"/>
        <v>#DIV/0!</v>
      </c>
      <c r="E97" s="58" t="s">
        <v>103</v>
      </c>
      <c r="F97" s="58" t="e">
        <f t="shared" si="31"/>
        <v>#DIV/0!</v>
      </c>
      <c r="G97" s="58" t="e">
        <f t="shared" si="24"/>
        <v>#DIV/0!</v>
      </c>
      <c r="H97" s="58">
        <v>0.95599999999999996</v>
      </c>
      <c r="I97" s="59" t="e">
        <f t="shared" si="32"/>
        <v>#DIV/0!</v>
      </c>
      <c r="J97" s="59" t="e">
        <f t="shared" si="27"/>
        <v>#DIV/0!</v>
      </c>
      <c r="K97" s="58" t="e">
        <f t="shared" si="28"/>
        <v>#DIV/0!</v>
      </c>
      <c r="L97" s="57" t="e">
        <f t="shared" si="29"/>
        <v>#DIV/0!</v>
      </c>
    </row>
    <row r="98" spans="1:19" x14ac:dyDescent="0.2">
      <c r="A98" s="60" t="s">
        <v>106</v>
      </c>
      <c r="B98" s="149"/>
      <c r="C98" s="58">
        <v>0.98250000000000004</v>
      </c>
      <c r="D98" s="58" t="e">
        <f t="shared" si="22"/>
        <v>#DIV/0!</v>
      </c>
      <c r="E98" s="58" t="s">
        <v>49</v>
      </c>
      <c r="F98" s="58" t="e">
        <f t="shared" si="31"/>
        <v>#DIV/0!</v>
      </c>
      <c r="G98" s="58" t="e">
        <f t="shared" si="24"/>
        <v>#DIV/0!</v>
      </c>
      <c r="H98" s="58">
        <v>0.96</v>
      </c>
      <c r="I98" s="59" t="e">
        <f t="shared" si="32"/>
        <v>#DIV/0!</v>
      </c>
      <c r="J98" s="59" t="e">
        <f t="shared" si="27"/>
        <v>#DIV/0!</v>
      </c>
      <c r="K98" s="58" t="e">
        <f t="shared" si="28"/>
        <v>#DIV/0!</v>
      </c>
      <c r="L98" s="57" t="e">
        <f t="shared" si="29"/>
        <v>#DIV/0!</v>
      </c>
    </row>
    <row r="99" spans="1:19" x14ac:dyDescent="0.2">
      <c r="A99" s="60" t="s">
        <v>107</v>
      </c>
      <c r="B99" s="149"/>
      <c r="C99" s="58">
        <v>0.97130000000000005</v>
      </c>
      <c r="D99" s="58" t="e">
        <f t="shared" si="22"/>
        <v>#DIV/0!</v>
      </c>
      <c r="E99" s="58" t="s">
        <v>47</v>
      </c>
      <c r="F99" s="58" t="e">
        <f t="shared" si="31"/>
        <v>#DIV/0!</v>
      </c>
      <c r="G99" s="58" t="e">
        <f t="shared" si="24"/>
        <v>#DIV/0!</v>
      </c>
      <c r="H99" s="58">
        <v>0.95950000000000002</v>
      </c>
      <c r="I99" s="59" t="e">
        <f t="shared" si="32"/>
        <v>#DIV/0!</v>
      </c>
      <c r="J99" s="59" t="e">
        <f t="shared" si="27"/>
        <v>#DIV/0!</v>
      </c>
      <c r="K99" s="58" t="e">
        <f t="shared" si="28"/>
        <v>#DIV/0!</v>
      </c>
      <c r="L99" s="57" t="e">
        <f t="shared" si="29"/>
        <v>#DIV/0!</v>
      </c>
    </row>
    <row r="100" spans="1:19" x14ac:dyDescent="0.2">
      <c r="A100" s="60" t="s">
        <v>108</v>
      </c>
      <c r="B100" s="149"/>
      <c r="C100" s="58">
        <v>0.96550000000000002</v>
      </c>
      <c r="D100" s="58" t="e">
        <f t="shared" si="22"/>
        <v>#DIV/0!</v>
      </c>
      <c r="E100" s="58" t="s">
        <v>47</v>
      </c>
      <c r="F100" s="58" t="e">
        <f t="shared" si="31"/>
        <v>#DIV/0!</v>
      </c>
      <c r="G100" s="58" t="e">
        <f t="shared" si="24"/>
        <v>#DIV/0!</v>
      </c>
      <c r="H100" s="58">
        <v>0.95930000000000004</v>
      </c>
      <c r="I100" s="59" t="e">
        <f t="shared" si="32"/>
        <v>#DIV/0!</v>
      </c>
      <c r="J100" s="59" t="e">
        <f t="shared" si="27"/>
        <v>#DIV/0!</v>
      </c>
      <c r="K100" s="58" t="e">
        <f t="shared" si="28"/>
        <v>#DIV/0!</v>
      </c>
      <c r="L100" s="57" t="e">
        <f t="shared" si="29"/>
        <v>#DIV/0!</v>
      </c>
    </row>
    <row r="101" spans="1:19" ht="15.75" x14ac:dyDescent="0.25">
      <c r="A101" s="43" t="s">
        <v>109</v>
      </c>
      <c r="B101" s="42"/>
      <c r="C101" s="41"/>
      <c r="D101" s="41" t="e">
        <f>SUM(D93:D100)</f>
        <v>#DIV/0!</v>
      </c>
      <c r="E101" s="41"/>
      <c r="F101" s="41" t="e">
        <f>SUM(F93:F100)</f>
        <v>#DIV/0!</v>
      </c>
      <c r="G101" s="41" t="e">
        <f>SUM(G93:G100)</f>
        <v>#DIV/0!</v>
      </c>
      <c r="H101" s="41"/>
      <c r="I101" s="41" t="e">
        <f>SUM(I93:I100)</f>
        <v>#DIV/0!</v>
      </c>
      <c r="J101" s="41" t="e">
        <f t="shared" ref="J101:L101" si="33">SUM(J93:J100)</f>
        <v>#DIV/0!</v>
      </c>
      <c r="K101" s="41" t="e">
        <f t="shared" si="33"/>
        <v>#DIV/0!</v>
      </c>
      <c r="L101" s="41" t="e">
        <f t="shared" si="33"/>
        <v>#DIV/0!</v>
      </c>
    </row>
    <row r="102" spans="1:19" x14ac:dyDescent="0.2">
      <c r="A102" s="60" t="s">
        <v>110</v>
      </c>
      <c r="B102" s="149"/>
      <c r="C102" s="58">
        <v>1.0017</v>
      </c>
      <c r="D102" s="58" t="e">
        <f t="shared" si="22"/>
        <v>#DIV/0!</v>
      </c>
      <c r="E102" s="58" t="s">
        <v>65</v>
      </c>
      <c r="F102" s="58" t="e">
        <f t="shared" ref="F102:F110" si="34">D102*E102</f>
        <v>#DIV/0!</v>
      </c>
      <c r="G102" s="58" t="e">
        <f t="shared" si="24"/>
        <v>#DIV/0!</v>
      </c>
      <c r="H102" s="58">
        <v>0.95199999999999996</v>
      </c>
      <c r="I102" s="59" t="e">
        <f t="shared" ref="I102:I110" si="35">D102*H102</f>
        <v>#DIV/0!</v>
      </c>
      <c r="J102" s="59" t="e">
        <f t="shared" si="27"/>
        <v>#DIV/0!</v>
      </c>
      <c r="K102" s="58" t="e">
        <f t="shared" si="28"/>
        <v>#DIV/0!</v>
      </c>
      <c r="L102" s="57" t="e">
        <f t="shared" si="29"/>
        <v>#DIV/0!</v>
      </c>
    </row>
    <row r="103" spans="1:19" x14ac:dyDescent="0.2">
      <c r="A103" s="60" t="s">
        <v>111</v>
      </c>
      <c r="B103" s="149"/>
      <c r="C103" s="58">
        <v>0.99490000000000001</v>
      </c>
      <c r="D103" s="58" t="e">
        <f t="shared" si="22"/>
        <v>#DIV/0!</v>
      </c>
      <c r="E103" s="58" t="s">
        <v>65</v>
      </c>
      <c r="F103" s="58" t="e">
        <f t="shared" si="34"/>
        <v>#DIV/0!</v>
      </c>
      <c r="G103" s="58" t="e">
        <f t="shared" si="24"/>
        <v>#DIV/0!</v>
      </c>
      <c r="H103" s="58">
        <v>0.95169999999999999</v>
      </c>
      <c r="I103" s="59" t="e">
        <f t="shared" si="35"/>
        <v>#DIV/0!</v>
      </c>
      <c r="J103" s="59" t="e">
        <f t="shared" si="27"/>
        <v>#DIV/0!</v>
      </c>
      <c r="K103" s="58" t="e">
        <f t="shared" si="28"/>
        <v>#DIV/0!</v>
      </c>
      <c r="L103" s="57" t="e">
        <f t="shared" si="29"/>
        <v>#DIV/0!</v>
      </c>
    </row>
    <row r="104" spans="1:19" x14ac:dyDescent="0.2">
      <c r="A104" s="60" t="s">
        <v>112</v>
      </c>
      <c r="B104" s="149"/>
      <c r="C104" s="58">
        <v>0.98799999999999999</v>
      </c>
      <c r="D104" s="58" t="e">
        <f t="shared" si="22"/>
        <v>#DIV/0!</v>
      </c>
      <c r="E104" s="58" t="s">
        <v>103</v>
      </c>
      <c r="F104" s="58" t="e">
        <f t="shared" si="34"/>
        <v>#DIV/0!</v>
      </c>
      <c r="G104" s="58" t="e">
        <f t="shared" si="24"/>
        <v>#DIV/0!</v>
      </c>
      <c r="H104" s="58">
        <v>0.95620000000000005</v>
      </c>
      <c r="I104" s="59" t="e">
        <f t="shared" si="35"/>
        <v>#DIV/0!</v>
      </c>
      <c r="J104" s="59" t="e">
        <f t="shared" si="27"/>
        <v>#DIV/0!</v>
      </c>
      <c r="K104" s="58" t="e">
        <f t="shared" si="28"/>
        <v>#DIV/0!</v>
      </c>
      <c r="L104" s="57" t="e">
        <f t="shared" si="29"/>
        <v>#DIV/0!</v>
      </c>
    </row>
    <row r="105" spans="1:19" s="61" customFormat="1" ht="15.75" x14ac:dyDescent="0.25">
      <c r="A105" s="60" t="s">
        <v>113</v>
      </c>
      <c r="B105" s="149"/>
      <c r="C105" s="58">
        <v>0.9819</v>
      </c>
      <c r="D105" s="58" t="e">
        <f t="shared" si="22"/>
        <v>#DIV/0!</v>
      </c>
      <c r="E105" s="58" t="s">
        <v>103</v>
      </c>
      <c r="F105" s="58" t="e">
        <f t="shared" si="34"/>
        <v>#DIV/0!</v>
      </c>
      <c r="G105" s="58" t="e">
        <f t="shared" si="24"/>
        <v>#DIV/0!</v>
      </c>
      <c r="H105" s="58">
        <v>0.95599999999999996</v>
      </c>
      <c r="I105" s="59" t="e">
        <f t="shared" si="35"/>
        <v>#DIV/0!</v>
      </c>
      <c r="J105" s="59" t="e">
        <f t="shared" si="27"/>
        <v>#DIV/0!</v>
      </c>
      <c r="K105" s="58" t="e">
        <f t="shared" si="28"/>
        <v>#DIV/0!</v>
      </c>
      <c r="L105" s="57" t="e">
        <f t="shared" si="29"/>
        <v>#DIV/0!</v>
      </c>
      <c r="M105" s="38"/>
      <c r="N105" s="38"/>
      <c r="O105" s="38"/>
      <c r="P105" s="38"/>
      <c r="Q105" s="38"/>
      <c r="R105" s="83"/>
      <c r="S105" s="83"/>
    </row>
    <row r="106" spans="1:19" s="61" customFormat="1" ht="15.75" x14ac:dyDescent="0.25">
      <c r="A106" s="60" t="s">
        <v>114</v>
      </c>
      <c r="B106" s="149"/>
      <c r="C106" s="58">
        <v>0.96650000000000003</v>
      </c>
      <c r="D106" s="58" t="e">
        <f t="shared" si="22"/>
        <v>#DIV/0!</v>
      </c>
      <c r="E106" s="58" t="s">
        <v>103</v>
      </c>
      <c r="F106" s="58" t="e">
        <f t="shared" si="34"/>
        <v>#DIV/0!</v>
      </c>
      <c r="G106" s="58" t="e">
        <f t="shared" si="24"/>
        <v>#DIV/0!</v>
      </c>
      <c r="H106" s="58">
        <v>0.95569999999999999</v>
      </c>
      <c r="I106" s="59" t="e">
        <f t="shared" si="35"/>
        <v>#DIV/0!</v>
      </c>
      <c r="J106" s="59" t="e">
        <f t="shared" si="27"/>
        <v>#DIV/0!</v>
      </c>
      <c r="K106" s="58" t="e">
        <f t="shared" si="28"/>
        <v>#DIV/0!</v>
      </c>
      <c r="L106" s="57" t="e">
        <f t="shared" si="29"/>
        <v>#DIV/0!</v>
      </c>
      <c r="M106" s="38"/>
      <c r="N106" s="38"/>
      <c r="O106" s="38"/>
      <c r="P106" s="38"/>
      <c r="Q106" s="38"/>
      <c r="R106" s="83"/>
      <c r="S106" s="83"/>
    </row>
    <row r="107" spans="1:19" x14ac:dyDescent="0.2">
      <c r="A107" s="60" t="s">
        <v>115</v>
      </c>
      <c r="B107" s="149"/>
      <c r="C107" s="58">
        <v>0.97689999999999999</v>
      </c>
      <c r="D107" s="58" t="e">
        <f t="shared" si="22"/>
        <v>#DIV/0!</v>
      </c>
      <c r="E107" s="58" t="s">
        <v>103</v>
      </c>
      <c r="F107" s="58" t="e">
        <f t="shared" si="34"/>
        <v>#DIV/0!</v>
      </c>
      <c r="G107" s="58" t="e">
        <f t="shared" si="24"/>
        <v>#DIV/0!</v>
      </c>
      <c r="H107" s="58">
        <v>0.95379999999999998</v>
      </c>
      <c r="I107" s="59" t="e">
        <f t="shared" si="35"/>
        <v>#DIV/0!</v>
      </c>
      <c r="J107" s="59" t="e">
        <f t="shared" si="27"/>
        <v>#DIV/0!</v>
      </c>
      <c r="K107" s="58" t="e">
        <f t="shared" si="28"/>
        <v>#DIV/0!</v>
      </c>
      <c r="L107" s="57" t="e">
        <f t="shared" si="29"/>
        <v>#DIV/0!</v>
      </c>
    </row>
    <row r="108" spans="1:19" x14ac:dyDescent="0.2">
      <c r="A108" s="60" t="s">
        <v>116</v>
      </c>
      <c r="B108" s="149"/>
      <c r="C108" s="58">
        <v>0.96550000000000002</v>
      </c>
      <c r="D108" s="58" t="e">
        <f t="shared" si="22"/>
        <v>#DIV/0!</v>
      </c>
      <c r="E108" s="58" t="s">
        <v>47</v>
      </c>
      <c r="F108" s="58" t="e">
        <f t="shared" si="34"/>
        <v>#DIV/0!</v>
      </c>
      <c r="G108" s="58" t="e">
        <f t="shared" si="24"/>
        <v>#DIV/0!</v>
      </c>
      <c r="H108" s="58">
        <v>0.95930000000000004</v>
      </c>
      <c r="I108" s="59" t="e">
        <f t="shared" si="35"/>
        <v>#DIV/0!</v>
      </c>
      <c r="J108" s="59" t="e">
        <f t="shared" si="27"/>
        <v>#DIV/0!</v>
      </c>
      <c r="K108" s="58" t="e">
        <f t="shared" si="28"/>
        <v>#DIV/0!</v>
      </c>
      <c r="L108" s="57" t="e">
        <f t="shared" si="29"/>
        <v>#DIV/0!</v>
      </c>
    </row>
    <row r="109" spans="1:19" x14ac:dyDescent="0.2">
      <c r="A109" s="60" t="s">
        <v>117</v>
      </c>
      <c r="B109" s="149"/>
      <c r="C109" s="58">
        <v>0.97130000000000005</v>
      </c>
      <c r="D109" s="58" t="e">
        <f t="shared" si="22"/>
        <v>#DIV/0!</v>
      </c>
      <c r="E109" s="58" t="s">
        <v>47</v>
      </c>
      <c r="F109" s="58" t="e">
        <f t="shared" si="34"/>
        <v>#DIV/0!</v>
      </c>
      <c r="G109" s="58" t="e">
        <f t="shared" si="24"/>
        <v>#DIV/0!</v>
      </c>
      <c r="H109" s="58">
        <v>0.95950000000000002</v>
      </c>
      <c r="I109" s="59" t="e">
        <f t="shared" si="35"/>
        <v>#DIV/0!</v>
      </c>
      <c r="J109" s="59" t="e">
        <f t="shared" si="27"/>
        <v>#DIV/0!</v>
      </c>
      <c r="K109" s="58" t="e">
        <f t="shared" si="28"/>
        <v>#DIV/0!</v>
      </c>
      <c r="L109" s="57" t="e">
        <f t="shared" si="29"/>
        <v>#DIV/0!</v>
      </c>
    </row>
    <row r="110" spans="1:19" s="38" customFormat="1" x14ac:dyDescent="0.2">
      <c r="A110" s="60" t="s">
        <v>118</v>
      </c>
      <c r="B110" s="149"/>
      <c r="C110" s="58">
        <v>0.95989999999999998</v>
      </c>
      <c r="D110" s="58" t="e">
        <f t="shared" si="22"/>
        <v>#DIV/0!</v>
      </c>
      <c r="E110" s="58" t="s">
        <v>47</v>
      </c>
      <c r="F110" s="58" t="e">
        <f t="shared" si="34"/>
        <v>#DIV/0!</v>
      </c>
      <c r="G110" s="58" t="e">
        <f t="shared" si="24"/>
        <v>#DIV/0!</v>
      </c>
      <c r="H110" s="58">
        <v>0.95899999999999996</v>
      </c>
      <c r="I110" s="59" t="e">
        <f t="shared" si="35"/>
        <v>#DIV/0!</v>
      </c>
      <c r="J110" s="59" t="e">
        <f t="shared" si="27"/>
        <v>#DIV/0!</v>
      </c>
      <c r="K110" s="58" t="e">
        <f t="shared" si="28"/>
        <v>#DIV/0!</v>
      </c>
      <c r="L110" s="57" t="e">
        <f t="shared" si="29"/>
        <v>#DIV/0!</v>
      </c>
      <c r="R110" s="81"/>
      <c r="S110" s="81"/>
    </row>
    <row r="111" spans="1:19" s="38" customFormat="1" ht="15.75" x14ac:dyDescent="0.25">
      <c r="A111" s="43" t="s">
        <v>119</v>
      </c>
      <c r="B111" s="56"/>
      <c r="C111" s="41"/>
      <c r="D111" s="41" t="e">
        <f>SUM(D102:D110)</f>
        <v>#DIV/0!</v>
      </c>
      <c r="E111" s="41"/>
      <c r="F111" s="41" t="e">
        <f>SUM(F102:F110)</f>
        <v>#DIV/0!</v>
      </c>
      <c r="G111" s="41" t="e">
        <f>SUM(G102:G110)</f>
        <v>#DIV/0!</v>
      </c>
      <c r="H111" s="41"/>
      <c r="I111" s="41" t="e">
        <f>SUM(I102:I110)</f>
        <v>#DIV/0!</v>
      </c>
      <c r="J111" s="41" t="e">
        <f>SUM(J102:J110)</f>
        <v>#DIV/0!</v>
      </c>
      <c r="K111" s="41" t="e">
        <f>SUM(K102:K110)</f>
        <v>#DIV/0!</v>
      </c>
      <c r="L111" s="41" t="e">
        <f>SUM(L102:L110)</f>
        <v>#DIV/0!</v>
      </c>
      <c r="R111" s="81"/>
      <c r="S111" s="81"/>
    </row>
    <row r="112" spans="1:19" s="38" customFormat="1" ht="15.75" x14ac:dyDescent="0.25">
      <c r="A112" s="43" t="s">
        <v>120</v>
      </c>
      <c r="B112" s="56"/>
      <c r="C112" s="41"/>
      <c r="D112" s="41" t="e">
        <f>D101+D111</f>
        <v>#DIV/0!</v>
      </c>
      <c r="E112" s="41"/>
      <c r="F112" s="41" t="e">
        <f>F101+F111</f>
        <v>#DIV/0!</v>
      </c>
      <c r="G112" s="41" t="e">
        <f>G101+G111</f>
        <v>#DIV/0!</v>
      </c>
      <c r="H112" s="41"/>
      <c r="I112" s="41" t="e">
        <f>I101+I111</f>
        <v>#DIV/0!</v>
      </c>
      <c r="J112" s="41" t="e">
        <f>J101+J111</f>
        <v>#DIV/0!</v>
      </c>
      <c r="K112" s="41" t="e">
        <f>K101+K111</f>
        <v>#DIV/0!</v>
      </c>
      <c r="L112" s="41" t="e">
        <f>L101+L111</f>
        <v>#DIV/0!</v>
      </c>
      <c r="R112" s="81"/>
      <c r="S112" s="81"/>
    </row>
    <row r="113" spans="1:19" s="38" customFormat="1" ht="17.25" x14ac:dyDescent="0.35">
      <c r="A113" s="245" t="s">
        <v>121</v>
      </c>
      <c r="B113" s="245"/>
      <c r="C113" s="55"/>
      <c r="D113" s="82" t="e">
        <f>D47+D72+D92+D112</f>
        <v>#DIV/0!</v>
      </c>
      <c r="E113" s="47"/>
      <c r="F113" s="46"/>
      <c r="G113" s="52"/>
      <c r="H113" s="52"/>
      <c r="I113" s="52"/>
      <c r="J113" s="52"/>
      <c r="K113" s="52"/>
      <c r="L113" s="44"/>
      <c r="R113" s="81"/>
      <c r="S113" s="81"/>
    </row>
    <row r="114" spans="1:19" s="38" customFormat="1" ht="17.25" x14ac:dyDescent="0.35">
      <c r="A114" s="229" t="s">
        <v>122</v>
      </c>
      <c r="B114" s="229"/>
      <c r="C114" s="51"/>
      <c r="D114" s="52"/>
      <c r="E114" s="49"/>
      <c r="F114" s="53" t="e">
        <f>F47+F72+F92+F112</f>
        <v>#DIV/0!</v>
      </c>
      <c r="G114" s="46"/>
      <c r="H114" s="50"/>
      <c r="I114" s="50"/>
      <c r="J114" s="50"/>
      <c r="K114" s="52"/>
      <c r="L114" s="44"/>
      <c r="R114" s="81"/>
      <c r="S114" s="81"/>
    </row>
    <row r="115" spans="1:19" s="38" customFormat="1" ht="31.5" customHeight="1" x14ac:dyDescent="0.25">
      <c r="A115" s="246" t="s">
        <v>123</v>
      </c>
      <c r="B115" s="246"/>
      <c r="C115" s="51"/>
      <c r="D115" s="50"/>
      <c r="E115" s="49"/>
      <c r="F115" s="46"/>
      <c r="G115" s="48" t="e">
        <f>G47+G72+G92+G112</f>
        <v>#DIV/0!</v>
      </c>
      <c r="H115" s="46"/>
      <c r="I115" s="46"/>
      <c r="J115" s="46"/>
      <c r="K115" s="46"/>
      <c r="L115" s="44"/>
      <c r="R115" s="81"/>
      <c r="S115" s="81"/>
    </row>
    <row r="116" spans="1:19" ht="15.75" x14ac:dyDescent="0.25">
      <c r="A116" s="247" t="s">
        <v>124</v>
      </c>
      <c r="B116" s="247"/>
      <c r="C116" s="44"/>
      <c r="D116" s="46"/>
      <c r="E116" s="47"/>
      <c r="F116" s="46"/>
      <c r="G116" s="46"/>
      <c r="H116" s="46"/>
      <c r="I116" s="45" t="e">
        <f>I47+I72+I92+I112</f>
        <v>#DIV/0!</v>
      </c>
      <c r="J116" s="46"/>
      <c r="K116" s="46"/>
      <c r="L116" s="44"/>
    </row>
    <row r="117" spans="1:19" ht="15.75" x14ac:dyDescent="0.25">
      <c r="A117" s="243" t="s">
        <v>78</v>
      </c>
      <c r="B117" s="244"/>
      <c r="C117" s="41"/>
      <c r="D117" s="41" t="e">
        <f>D72</f>
        <v>#DIV/0!</v>
      </c>
      <c r="E117" s="41"/>
      <c r="F117" s="41" t="e">
        <f>F72</f>
        <v>#DIV/0!</v>
      </c>
      <c r="G117" s="41" t="e">
        <f>G72</f>
        <v>#DIV/0!</v>
      </c>
      <c r="H117" s="41"/>
      <c r="I117" s="41" t="e">
        <f>I72</f>
        <v>#DIV/0!</v>
      </c>
      <c r="J117" s="41" t="e">
        <f>J72</f>
        <v>#DIV/0!</v>
      </c>
      <c r="K117" s="41" t="e">
        <f>K72</f>
        <v>#DIV/0!</v>
      </c>
      <c r="L117" s="41" t="e">
        <f>L72</f>
        <v>#DIV/0!</v>
      </c>
    </row>
    <row r="181" spans="1:19" s="38" customFormat="1" x14ac:dyDescent="0.2">
      <c r="E181" s="39"/>
      <c r="R181" s="81"/>
      <c r="S181" s="81"/>
    </row>
    <row r="182" spans="1:19" s="38" customFormat="1" x14ac:dyDescent="0.2">
      <c r="E182" s="39"/>
      <c r="R182" s="81"/>
      <c r="S182" s="81"/>
    </row>
    <row r="183" spans="1:19" s="38" customFormat="1" x14ac:dyDescent="0.2">
      <c r="E183" s="39"/>
      <c r="R183" s="81"/>
      <c r="S183" s="81"/>
    </row>
    <row r="184" spans="1:19" s="38" customFormat="1" x14ac:dyDescent="0.2">
      <c r="A184" s="40"/>
      <c r="E184" s="39"/>
      <c r="R184" s="81"/>
      <c r="S184" s="81"/>
    </row>
    <row r="185" spans="1:19" s="38" customFormat="1" x14ac:dyDescent="0.2">
      <c r="A185" s="40"/>
      <c r="E185" s="39"/>
      <c r="R185" s="81"/>
      <c r="S185" s="81"/>
    </row>
    <row r="186" spans="1:19" s="38" customFormat="1" x14ac:dyDescent="0.2">
      <c r="E186" s="39"/>
      <c r="R186" s="81"/>
      <c r="S186" s="81"/>
    </row>
    <row r="187" spans="1:19" s="38" customFormat="1" x14ac:dyDescent="0.2">
      <c r="A187" s="40"/>
      <c r="E187" s="39"/>
      <c r="R187" s="81"/>
      <c r="S187" s="81"/>
    </row>
    <row r="188" spans="1:19" s="38" customFormat="1" x14ac:dyDescent="0.2">
      <c r="A188" s="40"/>
      <c r="E188" s="39"/>
      <c r="R188" s="81"/>
      <c r="S188" s="81"/>
    </row>
    <row r="189" spans="1:19" s="38" customFormat="1" x14ac:dyDescent="0.2">
      <c r="A189" s="40"/>
      <c r="E189" s="39"/>
      <c r="R189" s="81"/>
      <c r="S189" s="81"/>
    </row>
    <row r="190" spans="1:19" s="38" customFormat="1" x14ac:dyDescent="0.2">
      <c r="E190" s="39"/>
      <c r="R190" s="81"/>
      <c r="S190" s="81"/>
    </row>
    <row r="191" spans="1:19" s="38" customFormat="1" x14ac:dyDescent="0.2">
      <c r="A191" s="40"/>
      <c r="E191" s="39"/>
      <c r="R191" s="81"/>
      <c r="S191" s="81"/>
    </row>
    <row r="192" spans="1:19" s="38" customFormat="1" x14ac:dyDescent="0.2">
      <c r="A192" s="40"/>
      <c r="E192" s="39"/>
      <c r="R192" s="81"/>
      <c r="S192" s="81"/>
    </row>
    <row r="193" spans="1:19" s="38" customFormat="1" x14ac:dyDescent="0.2">
      <c r="A193" s="40"/>
      <c r="E193" s="39"/>
      <c r="R193" s="81"/>
      <c r="S193" s="81"/>
    </row>
    <row r="194" spans="1:19" s="38" customFormat="1" x14ac:dyDescent="0.2">
      <c r="E194" s="39"/>
      <c r="R194" s="81"/>
      <c r="S194" s="81"/>
    </row>
    <row r="195" spans="1:19" s="38" customFormat="1" x14ac:dyDescent="0.2">
      <c r="E195" s="39"/>
      <c r="R195" s="81"/>
      <c r="S195" s="81"/>
    </row>
    <row r="196" spans="1:19" s="38" customFormat="1" x14ac:dyDescent="0.2">
      <c r="E196" s="39"/>
      <c r="R196" s="81"/>
      <c r="S196" s="81"/>
    </row>
    <row r="197" spans="1:19" s="38" customFormat="1" x14ac:dyDescent="0.2">
      <c r="E197" s="39"/>
      <c r="R197" s="81"/>
      <c r="S197" s="81"/>
    </row>
    <row r="198" spans="1:19" s="38" customFormat="1" x14ac:dyDescent="0.2">
      <c r="E198" s="39"/>
      <c r="R198" s="81"/>
      <c r="S198" s="81"/>
    </row>
    <row r="199" spans="1:19" s="38" customFormat="1" x14ac:dyDescent="0.2">
      <c r="E199" s="39"/>
      <c r="R199" s="81"/>
      <c r="S199" s="81"/>
    </row>
    <row r="200" spans="1:19" s="38" customFormat="1" x14ac:dyDescent="0.2">
      <c r="E200" s="39"/>
      <c r="R200" s="81"/>
      <c r="S200" s="81"/>
    </row>
    <row r="201" spans="1:19" s="38" customFormat="1" x14ac:dyDescent="0.2">
      <c r="E201" s="39"/>
      <c r="R201" s="81"/>
      <c r="S201" s="81"/>
    </row>
    <row r="202" spans="1:19" s="38" customFormat="1" x14ac:dyDescent="0.2">
      <c r="E202" s="39"/>
      <c r="R202" s="81"/>
      <c r="S202" s="81"/>
    </row>
    <row r="203" spans="1:19" s="38" customFormat="1" x14ac:dyDescent="0.2">
      <c r="E203" s="39"/>
      <c r="R203" s="81"/>
      <c r="S203" s="81"/>
    </row>
    <row r="204" spans="1:19" s="38" customFormat="1" x14ac:dyDescent="0.2">
      <c r="E204" s="39"/>
      <c r="R204" s="81"/>
      <c r="S204" s="81"/>
    </row>
    <row r="205" spans="1:19" s="38" customFormat="1" x14ac:dyDescent="0.2">
      <c r="A205" s="40"/>
      <c r="E205" s="39"/>
      <c r="R205" s="81"/>
      <c r="S205" s="81"/>
    </row>
    <row r="206" spans="1:19" s="38" customFormat="1" x14ac:dyDescent="0.2">
      <c r="E206" s="39"/>
      <c r="R206" s="81"/>
      <c r="S206" s="81"/>
    </row>
    <row r="207" spans="1:19" s="38" customFormat="1" x14ac:dyDescent="0.2">
      <c r="E207" s="39"/>
      <c r="R207" s="81"/>
      <c r="S207" s="81"/>
    </row>
    <row r="208" spans="1:19" s="38" customFormat="1" x14ac:dyDescent="0.2">
      <c r="E208" s="39"/>
      <c r="R208" s="81"/>
      <c r="S208" s="81"/>
    </row>
    <row r="209" spans="1:19" s="38" customFormat="1" x14ac:dyDescent="0.2">
      <c r="E209" s="39"/>
      <c r="R209" s="81"/>
      <c r="S209" s="81"/>
    </row>
    <row r="210" spans="1:19" s="38" customFormat="1" x14ac:dyDescent="0.2">
      <c r="E210" s="39"/>
      <c r="R210" s="81"/>
      <c r="S210" s="81"/>
    </row>
    <row r="211" spans="1:19" s="38" customFormat="1" x14ac:dyDescent="0.2">
      <c r="E211" s="39"/>
      <c r="R211" s="81"/>
      <c r="S211" s="81"/>
    </row>
    <row r="212" spans="1:19" s="38" customFormat="1" x14ac:dyDescent="0.2">
      <c r="E212" s="39"/>
      <c r="R212" s="81"/>
      <c r="S212" s="81"/>
    </row>
    <row r="213" spans="1:19" s="38" customFormat="1" x14ac:dyDescent="0.2">
      <c r="E213" s="39"/>
      <c r="R213" s="81"/>
      <c r="S213" s="81"/>
    </row>
    <row r="214" spans="1:19" s="38" customFormat="1" x14ac:dyDescent="0.2">
      <c r="E214" s="39"/>
      <c r="R214" s="81"/>
      <c r="S214" s="81"/>
    </row>
    <row r="215" spans="1:19" s="38" customFormat="1" x14ac:dyDescent="0.2">
      <c r="E215" s="39"/>
      <c r="R215" s="81"/>
      <c r="S215" s="81"/>
    </row>
    <row r="216" spans="1:19" s="38" customFormat="1" x14ac:dyDescent="0.2">
      <c r="E216" s="39"/>
      <c r="R216" s="81"/>
      <c r="S216" s="81"/>
    </row>
    <row r="217" spans="1:19" s="38" customFormat="1" x14ac:dyDescent="0.2">
      <c r="A217" s="40"/>
      <c r="E217" s="39"/>
      <c r="R217" s="81"/>
      <c r="S217" s="81"/>
    </row>
    <row r="218" spans="1:19" s="38" customFormat="1" x14ac:dyDescent="0.2">
      <c r="E218" s="39"/>
      <c r="R218" s="81"/>
      <c r="S218" s="81"/>
    </row>
    <row r="219" spans="1:19" s="38" customFormat="1" x14ac:dyDescent="0.2">
      <c r="E219" s="39"/>
      <c r="R219" s="81"/>
      <c r="S219" s="81"/>
    </row>
    <row r="220" spans="1:19" s="38" customFormat="1" x14ac:dyDescent="0.2">
      <c r="E220" s="39"/>
      <c r="R220" s="81"/>
      <c r="S220" s="81"/>
    </row>
    <row r="221" spans="1:19" s="38" customFormat="1" x14ac:dyDescent="0.2">
      <c r="E221" s="39"/>
      <c r="R221" s="81"/>
      <c r="S221" s="81"/>
    </row>
    <row r="222" spans="1:19" s="38" customFormat="1" x14ac:dyDescent="0.2">
      <c r="E222" s="39"/>
      <c r="R222" s="81"/>
      <c r="S222" s="81"/>
    </row>
    <row r="223" spans="1:19" s="38" customFormat="1" x14ac:dyDescent="0.2">
      <c r="A223" s="40"/>
      <c r="E223" s="39"/>
      <c r="R223" s="81"/>
      <c r="S223" s="81"/>
    </row>
    <row r="224" spans="1:19" s="38" customFormat="1" x14ac:dyDescent="0.2">
      <c r="A224" s="40"/>
      <c r="E224" s="39"/>
      <c r="R224" s="81"/>
      <c r="S224" s="81"/>
    </row>
    <row r="225" spans="1:19" s="38" customFormat="1" x14ac:dyDescent="0.2">
      <c r="E225" s="39"/>
      <c r="R225" s="81"/>
      <c r="S225" s="81"/>
    </row>
    <row r="226" spans="1:19" s="38" customFormat="1" x14ac:dyDescent="0.2">
      <c r="E226" s="39"/>
      <c r="R226" s="81"/>
      <c r="S226" s="81"/>
    </row>
    <row r="227" spans="1:19" s="38" customFormat="1" x14ac:dyDescent="0.2">
      <c r="E227" s="39"/>
      <c r="R227" s="81"/>
      <c r="S227" s="81"/>
    </row>
    <row r="228" spans="1:19" s="38" customFormat="1" x14ac:dyDescent="0.2">
      <c r="E228" s="39"/>
      <c r="R228" s="81"/>
      <c r="S228" s="81"/>
    </row>
    <row r="229" spans="1:19" s="38" customFormat="1" x14ac:dyDescent="0.2">
      <c r="A229" s="40"/>
      <c r="E229" s="39"/>
      <c r="R229" s="81"/>
      <c r="S229" s="81"/>
    </row>
    <row r="230" spans="1:19" s="38" customFormat="1" x14ac:dyDescent="0.2">
      <c r="E230" s="39"/>
      <c r="R230" s="81"/>
      <c r="S230" s="81"/>
    </row>
    <row r="231" spans="1:19" s="38" customFormat="1" x14ac:dyDescent="0.2">
      <c r="A231" s="40"/>
      <c r="E231" s="39"/>
      <c r="R231" s="81"/>
      <c r="S231" s="81"/>
    </row>
    <row r="232" spans="1:19" s="38" customFormat="1" x14ac:dyDescent="0.2">
      <c r="E232" s="39"/>
      <c r="R232" s="81"/>
      <c r="S232" s="81"/>
    </row>
    <row r="233" spans="1:19" s="38" customFormat="1" x14ac:dyDescent="0.2">
      <c r="E233" s="39"/>
      <c r="R233" s="81"/>
      <c r="S233" s="81"/>
    </row>
    <row r="234" spans="1:19" s="38" customFormat="1" x14ac:dyDescent="0.2">
      <c r="A234" s="40"/>
      <c r="E234" s="39"/>
      <c r="R234" s="81"/>
      <c r="S234" s="81"/>
    </row>
    <row r="235" spans="1:19" s="38" customFormat="1" x14ac:dyDescent="0.2">
      <c r="E235" s="39"/>
      <c r="R235" s="81"/>
      <c r="S235" s="81"/>
    </row>
    <row r="236" spans="1:19" s="38" customFormat="1" x14ac:dyDescent="0.2">
      <c r="E236" s="39"/>
      <c r="R236" s="81"/>
      <c r="S236" s="81"/>
    </row>
    <row r="237" spans="1:19" s="38" customFormat="1" x14ac:dyDescent="0.2">
      <c r="A237" s="40"/>
      <c r="E237" s="39"/>
      <c r="R237" s="81"/>
      <c r="S237" s="81"/>
    </row>
    <row r="238" spans="1:19" s="38" customFormat="1" x14ac:dyDescent="0.2">
      <c r="E238" s="39"/>
      <c r="R238" s="81"/>
      <c r="S238" s="81"/>
    </row>
    <row r="239" spans="1:19" s="38" customFormat="1" x14ac:dyDescent="0.2">
      <c r="E239" s="39"/>
      <c r="R239" s="81"/>
      <c r="S239" s="81"/>
    </row>
    <row r="240" spans="1:19" s="38" customFormat="1" x14ac:dyDescent="0.2">
      <c r="E240" s="39"/>
      <c r="R240" s="81"/>
      <c r="S240" s="81"/>
    </row>
    <row r="241" spans="1:19" s="38" customFormat="1" x14ac:dyDescent="0.2">
      <c r="E241" s="39"/>
      <c r="R241" s="81"/>
      <c r="S241" s="81"/>
    </row>
    <row r="242" spans="1:19" s="38" customFormat="1" x14ac:dyDescent="0.2">
      <c r="E242" s="39"/>
      <c r="R242" s="81"/>
      <c r="S242" s="81"/>
    </row>
    <row r="243" spans="1:19" s="38" customFormat="1" x14ac:dyDescent="0.2">
      <c r="E243" s="39"/>
      <c r="R243" s="81"/>
      <c r="S243" s="81"/>
    </row>
    <row r="244" spans="1:19" s="38" customFormat="1" x14ac:dyDescent="0.2">
      <c r="E244" s="39"/>
      <c r="R244" s="81"/>
      <c r="S244" s="81"/>
    </row>
    <row r="245" spans="1:19" s="38" customFormat="1" x14ac:dyDescent="0.2">
      <c r="E245" s="39"/>
      <c r="R245" s="81"/>
      <c r="S245" s="81"/>
    </row>
    <row r="246" spans="1:19" s="38" customFormat="1" x14ac:dyDescent="0.2">
      <c r="E246" s="39"/>
      <c r="R246" s="81"/>
      <c r="S246" s="81"/>
    </row>
    <row r="247" spans="1:19" s="38" customFormat="1" x14ac:dyDescent="0.2">
      <c r="E247" s="39"/>
      <c r="R247" s="81"/>
      <c r="S247" s="81"/>
    </row>
    <row r="248" spans="1:19" s="38" customFormat="1" x14ac:dyDescent="0.2">
      <c r="A248" s="40"/>
      <c r="E248" s="39"/>
      <c r="R248" s="81"/>
      <c r="S248" s="81"/>
    </row>
    <row r="249" spans="1:19" s="38" customFormat="1" x14ac:dyDescent="0.2">
      <c r="E249" s="39"/>
      <c r="R249" s="81"/>
      <c r="S249" s="81"/>
    </row>
    <row r="250" spans="1:19" s="38" customFormat="1" x14ac:dyDescent="0.2">
      <c r="E250" s="39"/>
      <c r="R250" s="81"/>
      <c r="S250" s="81"/>
    </row>
    <row r="251" spans="1:19" s="38" customFormat="1" x14ac:dyDescent="0.2">
      <c r="A251" s="40"/>
      <c r="E251" s="39"/>
      <c r="R251" s="81"/>
      <c r="S251" s="81"/>
    </row>
    <row r="252" spans="1:19" s="38" customFormat="1" x14ac:dyDescent="0.2">
      <c r="E252" s="39"/>
      <c r="R252" s="81"/>
      <c r="S252" s="81"/>
    </row>
    <row r="253" spans="1:19" s="38" customFormat="1" x14ac:dyDescent="0.2">
      <c r="E253" s="39"/>
      <c r="R253" s="81"/>
      <c r="S253" s="81"/>
    </row>
    <row r="254" spans="1:19" s="38" customFormat="1" x14ac:dyDescent="0.2">
      <c r="E254" s="39"/>
      <c r="R254" s="81"/>
      <c r="S254" s="81"/>
    </row>
    <row r="255" spans="1:19" s="38" customFormat="1" x14ac:dyDescent="0.2">
      <c r="E255" s="39"/>
      <c r="R255" s="81"/>
      <c r="S255" s="81"/>
    </row>
    <row r="256" spans="1:19" s="38" customFormat="1" x14ac:dyDescent="0.2">
      <c r="E256" s="39"/>
      <c r="R256" s="81"/>
      <c r="S256" s="81"/>
    </row>
    <row r="257" spans="1:19" s="38" customFormat="1" x14ac:dyDescent="0.2">
      <c r="E257" s="39"/>
      <c r="R257" s="81"/>
      <c r="S257" s="81"/>
    </row>
    <row r="258" spans="1:19" s="38" customFormat="1" x14ac:dyDescent="0.2">
      <c r="E258" s="39"/>
      <c r="R258" s="81"/>
      <c r="S258" s="81"/>
    </row>
    <row r="259" spans="1:19" s="38" customFormat="1" x14ac:dyDescent="0.2">
      <c r="A259" s="40"/>
      <c r="E259" s="39"/>
      <c r="R259" s="81"/>
      <c r="S259" s="81"/>
    </row>
    <row r="260" spans="1:19" s="38" customFormat="1" x14ac:dyDescent="0.2">
      <c r="E260" s="39"/>
      <c r="R260" s="81"/>
      <c r="S260" s="81"/>
    </row>
    <row r="261" spans="1:19" s="38" customFormat="1" x14ac:dyDescent="0.2">
      <c r="E261" s="39"/>
      <c r="R261" s="81"/>
      <c r="S261" s="81"/>
    </row>
    <row r="262" spans="1:19" s="38" customFormat="1" x14ac:dyDescent="0.2">
      <c r="E262" s="39"/>
      <c r="R262" s="81"/>
      <c r="S262" s="81"/>
    </row>
    <row r="263" spans="1:19" s="38" customFormat="1" x14ac:dyDescent="0.2">
      <c r="E263" s="39"/>
      <c r="R263" s="81"/>
      <c r="S263" s="81"/>
    </row>
    <row r="264" spans="1:19" s="38" customFormat="1" x14ac:dyDescent="0.2">
      <c r="E264" s="39"/>
      <c r="R264" s="81"/>
      <c r="S264" s="81"/>
    </row>
    <row r="265" spans="1:19" s="38" customFormat="1" x14ac:dyDescent="0.2">
      <c r="E265" s="39"/>
      <c r="R265" s="81"/>
      <c r="S265" s="81"/>
    </row>
    <row r="266" spans="1:19" s="38" customFormat="1" x14ac:dyDescent="0.2">
      <c r="E266" s="39"/>
      <c r="R266" s="81"/>
      <c r="S266" s="81"/>
    </row>
    <row r="267" spans="1:19" s="38" customFormat="1" x14ac:dyDescent="0.2">
      <c r="E267" s="39"/>
      <c r="R267" s="81"/>
      <c r="S267" s="81"/>
    </row>
    <row r="268" spans="1:19" s="38" customFormat="1" x14ac:dyDescent="0.2">
      <c r="E268" s="39"/>
      <c r="R268" s="81"/>
      <c r="S268" s="81"/>
    </row>
    <row r="269" spans="1:19" s="38" customFormat="1" x14ac:dyDescent="0.2">
      <c r="E269" s="39"/>
      <c r="R269" s="81"/>
      <c r="S269" s="81"/>
    </row>
    <row r="270" spans="1:19" s="38" customFormat="1" x14ac:dyDescent="0.2">
      <c r="E270" s="39"/>
      <c r="R270" s="81"/>
      <c r="S270" s="81"/>
    </row>
    <row r="271" spans="1:19" s="38" customFormat="1" x14ac:dyDescent="0.2">
      <c r="E271" s="39"/>
      <c r="R271" s="81"/>
      <c r="S271" s="81"/>
    </row>
    <row r="272" spans="1:19" s="38" customFormat="1" x14ac:dyDescent="0.2">
      <c r="E272" s="39"/>
      <c r="R272" s="81"/>
      <c r="S272" s="81"/>
    </row>
    <row r="273" spans="1:19" s="38" customFormat="1" x14ac:dyDescent="0.2">
      <c r="E273" s="39"/>
      <c r="R273" s="81"/>
      <c r="S273" s="81"/>
    </row>
    <row r="274" spans="1:19" s="38" customFormat="1" x14ac:dyDescent="0.2">
      <c r="E274" s="39"/>
      <c r="R274" s="81"/>
      <c r="S274" s="81"/>
    </row>
    <row r="275" spans="1:19" s="38" customFormat="1" x14ac:dyDescent="0.2">
      <c r="E275" s="39"/>
      <c r="R275" s="81"/>
      <c r="S275" s="81"/>
    </row>
    <row r="276" spans="1:19" s="38" customFormat="1" x14ac:dyDescent="0.2">
      <c r="E276" s="39"/>
      <c r="R276" s="81"/>
      <c r="S276" s="81"/>
    </row>
    <row r="277" spans="1:19" s="38" customFormat="1" x14ac:dyDescent="0.2">
      <c r="E277" s="39"/>
      <c r="R277" s="81"/>
      <c r="S277" s="81"/>
    </row>
    <row r="278" spans="1:19" s="38" customFormat="1" x14ac:dyDescent="0.2">
      <c r="E278" s="39"/>
      <c r="R278" s="81"/>
      <c r="S278" s="81"/>
    </row>
    <row r="279" spans="1:19" s="38" customFormat="1" x14ac:dyDescent="0.2">
      <c r="E279" s="39"/>
      <c r="R279" s="81"/>
      <c r="S279" s="81"/>
    </row>
    <row r="280" spans="1:19" s="38" customFormat="1" x14ac:dyDescent="0.2">
      <c r="E280" s="39"/>
      <c r="R280" s="81"/>
      <c r="S280" s="81"/>
    </row>
    <row r="281" spans="1:19" s="38" customFormat="1" x14ac:dyDescent="0.2">
      <c r="E281" s="39"/>
      <c r="R281" s="81"/>
      <c r="S281" s="81"/>
    </row>
    <row r="282" spans="1:19" s="38" customFormat="1" x14ac:dyDescent="0.2">
      <c r="E282" s="39"/>
      <c r="R282" s="81"/>
      <c r="S282" s="81"/>
    </row>
    <row r="283" spans="1:19" s="38" customFormat="1" x14ac:dyDescent="0.2">
      <c r="E283" s="39"/>
      <c r="R283" s="81"/>
      <c r="S283" s="81"/>
    </row>
    <row r="284" spans="1:19" s="38" customFormat="1" x14ac:dyDescent="0.2">
      <c r="A284" s="40"/>
      <c r="E284" s="39"/>
      <c r="R284" s="81"/>
      <c r="S284" s="81"/>
    </row>
    <row r="285" spans="1:19" s="38" customFormat="1" x14ac:dyDescent="0.2">
      <c r="E285" s="39"/>
      <c r="R285" s="81"/>
      <c r="S285" s="81"/>
    </row>
    <row r="286" spans="1:19" s="38" customFormat="1" x14ac:dyDescent="0.2">
      <c r="A286" s="40"/>
      <c r="E286" s="39"/>
      <c r="R286" s="81"/>
      <c r="S286" s="81"/>
    </row>
    <row r="287" spans="1:19" s="38" customFormat="1" x14ac:dyDescent="0.2">
      <c r="E287" s="39"/>
      <c r="R287" s="81"/>
      <c r="S287" s="81"/>
    </row>
    <row r="288" spans="1:19" s="38" customFormat="1" x14ac:dyDescent="0.2">
      <c r="E288" s="39"/>
      <c r="R288" s="81"/>
      <c r="S288" s="81"/>
    </row>
    <row r="289" spans="1:19" s="38" customFormat="1" x14ac:dyDescent="0.2">
      <c r="E289" s="39"/>
      <c r="R289" s="81"/>
      <c r="S289" s="81"/>
    </row>
    <row r="290" spans="1:19" s="38" customFormat="1" x14ac:dyDescent="0.2">
      <c r="E290" s="39"/>
      <c r="R290" s="81"/>
      <c r="S290" s="81"/>
    </row>
    <row r="291" spans="1:19" s="38" customFormat="1" x14ac:dyDescent="0.2">
      <c r="E291" s="39"/>
      <c r="R291" s="81"/>
      <c r="S291" s="81"/>
    </row>
    <row r="292" spans="1:19" s="38" customFormat="1" x14ac:dyDescent="0.2">
      <c r="E292" s="39"/>
      <c r="R292" s="81"/>
      <c r="S292" s="81"/>
    </row>
    <row r="293" spans="1:19" s="38" customFormat="1" x14ac:dyDescent="0.2">
      <c r="E293" s="39"/>
      <c r="R293" s="81"/>
      <c r="S293" s="81"/>
    </row>
    <row r="294" spans="1:19" s="38" customFormat="1" x14ac:dyDescent="0.2">
      <c r="E294" s="39"/>
      <c r="R294" s="81"/>
      <c r="S294" s="81"/>
    </row>
    <row r="295" spans="1:19" s="38" customFormat="1" x14ac:dyDescent="0.2">
      <c r="E295" s="39"/>
      <c r="R295" s="81"/>
      <c r="S295" s="81"/>
    </row>
    <row r="296" spans="1:19" s="38" customFormat="1" x14ac:dyDescent="0.2">
      <c r="E296" s="39"/>
      <c r="R296" s="81"/>
      <c r="S296" s="81"/>
    </row>
    <row r="297" spans="1:19" s="38" customFormat="1" x14ac:dyDescent="0.2">
      <c r="E297" s="39"/>
      <c r="R297" s="81"/>
      <c r="S297" s="81"/>
    </row>
    <row r="298" spans="1:19" s="38" customFormat="1" x14ac:dyDescent="0.2">
      <c r="A298" s="40"/>
      <c r="E298" s="39"/>
      <c r="R298" s="81"/>
      <c r="S298" s="81"/>
    </row>
    <row r="299" spans="1:19" s="38" customFormat="1" x14ac:dyDescent="0.2">
      <c r="E299" s="39"/>
      <c r="R299" s="81"/>
      <c r="S299" s="81"/>
    </row>
    <row r="300" spans="1:19" s="38" customFormat="1" x14ac:dyDescent="0.2">
      <c r="A300" s="40"/>
      <c r="E300" s="39"/>
      <c r="R300" s="81"/>
      <c r="S300" s="81"/>
    </row>
    <row r="301" spans="1:19" s="38" customFormat="1" x14ac:dyDescent="0.2">
      <c r="E301" s="39"/>
      <c r="R301" s="81"/>
      <c r="S301" s="81"/>
    </row>
    <row r="302" spans="1:19" s="38" customFormat="1" x14ac:dyDescent="0.2">
      <c r="A302" s="40"/>
      <c r="E302" s="39"/>
      <c r="R302" s="81"/>
      <c r="S302" s="81"/>
    </row>
    <row r="303" spans="1:19" s="38" customFormat="1" x14ac:dyDescent="0.2">
      <c r="E303" s="39"/>
      <c r="R303" s="81"/>
      <c r="S303" s="81"/>
    </row>
    <row r="304" spans="1:19" s="38" customFormat="1" x14ac:dyDescent="0.2">
      <c r="E304" s="39"/>
      <c r="R304" s="81"/>
      <c r="S304" s="81"/>
    </row>
    <row r="305" spans="5:19" s="38" customFormat="1" x14ac:dyDescent="0.2">
      <c r="E305" s="39"/>
      <c r="R305" s="81"/>
      <c r="S305" s="81"/>
    </row>
    <row r="306" spans="5:19" s="38" customFormat="1" x14ac:dyDescent="0.2">
      <c r="E306" s="39"/>
      <c r="R306" s="81"/>
      <c r="S306" s="81"/>
    </row>
    <row r="307" spans="5:19" s="38" customFormat="1" x14ac:dyDescent="0.2">
      <c r="E307" s="39"/>
      <c r="R307" s="81"/>
      <c r="S307" s="81"/>
    </row>
    <row r="308" spans="5:19" s="38" customFormat="1" x14ac:dyDescent="0.2">
      <c r="E308" s="39"/>
      <c r="R308" s="81"/>
      <c r="S308" s="81"/>
    </row>
    <row r="309" spans="5:19" s="38" customFormat="1" x14ac:dyDescent="0.2">
      <c r="E309" s="39"/>
      <c r="R309" s="81"/>
      <c r="S309" s="81"/>
    </row>
    <row r="310" spans="5:19" s="38" customFormat="1" x14ac:dyDescent="0.2">
      <c r="E310" s="39"/>
      <c r="R310" s="81"/>
      <c r="S310" s="81"/>
    </row>
    <row r="313" spans="5:19" s="38" customFormat="1" x14ac:dyDescent="0.2">
      <c r="E313" s="39"/>
      <c r="R313" s="81"/>
      <c r="S313" s="81"/>
    </row>
    <row r="314" spans="5:19" s="38" customFormat="1" x14ac:dyDescent="0.2">
      <c r="E314" s="39"/>
      <c r="R314" s="81"/>
      <c r="S314" s="81"/>
    </row>
    <row r="315" spans="5:19" s="38" customFormat="1" x14ac:dyDescent="0.2">
      <c r="E315" s="39"/>
      <c r="R315" s="81"/>
      <c r="S315" s="81"/>
    </row>
    <row r="316" spans="5:19" s="38" customFormat="1" x14ac:dyDescent="0.2">
      <c r="E316" s="39"/>
      <c r="R316" s="81"/>
      <c r="S316" s="81"/>
    </row>
    <row r="317" spans="5:19" s="38" customFormat="1" x14ac:dyDescent="0.2">
      <c r="E317" s="39"/>
      <c r="R317" s="81"/>
      <c r="S317" s="81"/>
    </row>
    <row r="318" spans="5:19" s="38" customFormat="1" x14ac:dyDescent="0.2">
      <c r="E318" s="39"/>
      <c r="R318" s="81"/>
      <c r="S318" s="81"/>
    </row>
    <row r="319" spans="5:19" s="38" customFormat="1" x14ac:dyDescent="0.2">
      <c r="E319" s="39"/>
      <c r="R319" s="81"/>
      <c r="S319" s="81"/>
    </row>
  </sheetData>
  <mergeCells count="33">
    <mergeCell ref="A10:D10"/>
    <mergeCell ref="A12:D12"/>
    <mergeCell ref="A15:D15"/>
    <mergeCell ref="A16:D16"/>
    <mergeCell ref="I11:L11"/>
    <mergeCell ref="E10:H10"/>
    <mergeCell ref="I10:L10"/>
    <mergeCell ref="E12:H12"/>
    <mergeCell ref="I12:L12"/>
    <mergeCell ref="A1:L1"/>
    <mergeCell ref="A6:D6"/>
    <mergeCell ref="A7:D7"/>
    <mergeCell ref="A8:D8"/>
    <mergeCell ref="A9:D9"/>
    <mergeCell ref="E6:H6"/>
    <mergeCell ref="I6:L6"/>
    <mergeCell ref="E7:H7"/>
    <mergeCell ref="I7:L7"/>
    <mergeCell ref="E8:H8"/>
    <mergeCell ref="I8:L8"/>
    <mergeCell ref="E9:H9"/>
    <mergeCell ref="I9:L9"/>
    <mergeCell ref="A117:B117"/>
    <mergeCell ref="E18:H18"/>
    <mergeCell ref="A18:D18"/>
    <mergeCell ref="E15:H15"/>
    <mergeCell ref="E16:H16"/>
    <mergeCell ref="E17:H17"/>
    <mergeCell ref="A17:D17"/>
    <mergeCell ref="A114:B114"/>
    <mergeCell ref="A115:B115"/>
    <mergeCell ref="A116:B116"/>
    <mergeCell ref="A113:B113"/>
  </mergeCells>
  <pageMargins left="0.43307086614173229" right="0.47244094488188981" top="0.55118110236220474" bottom="0.47244094488188981" header="0.23622047244094491" footer="0.19685039370078741"/>
  <pageSetup scale="55" orientation="portrait" r:id="rId1"/>
  <headerFooter alignWithMargins="0">
    <oddFooter>Page &amp;P&amp;RHUMAN_MILK_TEMPLATE_300309.xls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D76D-3F08-4A08-B844-6E6E74133758}">
  <dimension ref="A1:M316"/>
  <sheetViews>
    <sheetView workbookViewId="0">
      <selection activeCell="A2" sqref="A2"/>
    </sheetView>
  </sheetViews>
  <sheetFormatPr defaultColWidth="22.42578125" defaultRowHeight="12.75" x14ac:dyDescent="0.2"/>
  <cols>
    <col min="1" max="1" width="22.28515625" customWidth="1"/>
    <col min="2" max="2" width="28.42578125" customWidth="1"/>
    <col min="3" max="3" width="20.7109375" customWidth="1"/>
    <col min="4" max="4" width="20.5703125" customWidth="1"/>
    <col min="5" max="5" width="22" customWidth="1"/>
    <col min="6" max="6" width="24.7109375" customWidth="1"/>
    <col min="7" max="7" width="18.5703125" customWidth="1"/>
    <col min="8" max="16384" width="22.42578125" style="37"/>
  </cols>
  <sheetData>
    <row r="1" spans="1:13" ht="29.25" customHeight="1" x14ac:dyDescent="0.2">
      <c r="A1" s="209" t="s">
        <v>261</v>
      </c>
      <c r="B1" s="209"/>
      <c r="C1" s="209"/>
      <c r="D1" s="209"/>
      <c r="E1" s="209"/>
      <c r="F1" s="209"/>
      <c r="G1" s="209"/>
      <c r="H1" s="209"/>
    </row>
    <row r="2" spans="1:13" ht="15.75" x14ac:dyDescent="0.25">
      <c r="A2" s="87"/>
      <c r="B2" s="76"/>
      <c r="C2" s="74"/>
      <c r="D2" s="74"/>
      <c r="E2" s="74"/>
      <c r="F2" s="80"/>
      <c r="G2" s="74"/>
    </row>
    <row r="3" spans="1:13" s="144" customFormat="1" ht="19.899999999999999" customHeight="1" x14ac:dyDescent="0.2">
      <c r="A3" s="142" t="s">
        <v>278</v>
      </c>
      <c r="B3" s="143"/>
      <c r="C3" s="143"/>
    </row>
    <row r="4" spans="1:13" ht="15" x14ac:dyDescent="0.2">
      <c r="A4" s="38"/>
      <c r="B4" s="38"/>
      <c r="C4" s="38"/>
      <c r="D4" s="38"/>
      <c r="E4" s="39"/>
      <c r="F4" s="38"/>
      <c r="G4" s="38"/>
      <c r="H4" s="38"/>
      <c r="I4" s="38"/>
      <c r="J4" s="38"/>
      <c r="K4" s="38"/>
      <c r="L4" s="81"/>
      <c r="M4" s="81"/>
    </row>
    <row r="5" spans="1:13" s="144" customFormat="1" ht="20.100000000000001" customHeight="1" x14ac:dyDescent="0.2">
      <c r="A5" s="170" t="s">
        <v>264</v>
      </c>
      <c r="B5" s="143"/>
      <c r="C5" s="143"/>
      <c r="E5" s="145" t="s">
        <v>263</v>
      </c>
      <c r="F5" s="146"/>
      <c r="G5" s="145" t="s">
        <v>254</v>
      </c>
    </row>
    <row r="6" spans="1:13" s="144" customFormat="1" ht="20.100000000000001" customHeight="1" x14ac:dyDescent="0.2">
      <c r="A6" s="219" t="s">
        <v>270</v>
      </c>
      <c r="B6" s="220"/>
      <c r="C6" s="220"/>
      <c r="D6" s="221"/>
      <c r="E6" s="174"/>
      <c r="F6" s="175"/>
      <c r="G6" s="240">
        <v>36785</v>
      </c>
      <c r="H6" s="242"/>
    </row>
    <row r="7" spans="1:13" s="144" customFormat="1" ht="20.100000000000001" customHeight="1" x14ac:dyDescent="0.2">
      <c r="A7" s="216" t="s">
        <v>271</v>
      </c>
      <c r="B7" s="217"/>
      <c r="C7" s="217"/>
      <c r="D7" s="218"/>
      <c r="E7" s="176"/>
      <c r="F7" s="178"/>
      <c r="G7" s="237" t="s">
        <v>279</v>
      </c>
      <c r="H7" s="239"/>
    </row>
    <row r="8" spans="1:13" s="144" customFormat="1" ht="20.100000000000001" customHeight="1" x14ac:dyDescent="0.2">
      <c r="A8" s="222" t="s">
        <v>272</v>
      </c>
      <c r="B8" s="223"/>
      <c r="C8" s="223"/>
      <c r="D8" s="224"/>
      <c r="E8" s="176"/>
      <c r="F8" s="177"/>
      <c r="G8" s="237" t="s">
        <v>255</v>
      </c>
      <c r="H8" s="239"/>
    </row>
    <row r="9" spans="1:13" s="144" customFormat="1" ht="20.100000000000001" customHeight="1" x14ac:dyDescent="0.2">
      <c r="A9" s="216" t="s">
        <v>273</v>
      </c>
      <c r="B9" s="217"/>
      <c r="C9" s="217"/>
      <c r="D9" s="218"/>
      <c r="E9" s="176"/>
      <c r="F9" s="177"/>
      <c r="G9" s="237" t="s">
        <v>262</v>
      </c>
      <c r="H9" s="239"/>
    </row>
    <row r="10" spans="1:13" s="144" customFormat="1" ht="20.100000000000001" customHeight="1" x14ac:dyDescent="0.2">
      <c r="A10" s="222" t="s">
        <v>253</v>
      </c>
      <c r="B10" s="223"/>
      <c r="C10" s="223"/>
      <c r="D10" s="224"/>
      <c r="E10" s="176"/>
      <c r="F10" s="177"/>
      <c r="G10" s="237" t="s">
        <v>280</v>
      </c>
      <c r="H10" s="239"/>
    </row>
    <row r="11" spans="1:13" s="144" customFormat="1" ht="20.100000000000001" customHeight="1" x14ac:dyDescent="0.2">
      <c r="A11" s="222" t="s">
        <v>285</v>
      </c>
      <c r="B11" s="223"/>
      <c r="C11" s="223"/>
      <c r="D11" s="224"/>
      <c r="E11" s="186"/>
      <c r="F11" s="187"/>
      <c r="G11" s="237" t="s">
        <v>287</v>
      </c>
      <c r="H11" s="239"/>
    </row>
    <row r="12" spans="1:13" s="144" customFormat="1" ht="20.100000000000001" customHeight="1" x14ac:dyDescent="0.2">
      <c r="A12" s="203" t="s">
        <v>284</v>
      </c>
      <c r="B12" s="204"/>
      <c r="C12" s="204"/>
      <c r="D12" s="205"/>
      <c r="E12" s="179"/>
      <c r="F12" s="180"/>
      <c r="G12" s="225" t="s">
        <v>266</v>
      </c>
      <c r="H12" s="227"/>
    </row>
    <row r="13" spans="1:13" ht="15" x14ac:dyDescent="0.2">
      <c r="A13" s="38"/>
      <c r="B13" s="38"/>
      <c r="C13" s="38"/>
      <c r="D13" s="38"/>
      <c r="E13" s="39"/>
      <c r="F13" s="38"/>
      <c r="G13" s="38"/>
      <c r="H13" s="38"/>
      <c r="I13" s="38"/>
      <c r="J13" s="38"/>
      <c r="K13" s="38"/>
      <c r="L13" s="81"/>
      <c r="M13" s="81"/>
    </row>
    <row r="14" spans="1:13" s="147" customFormat="1" ht="29.25" customHeight="1" x14ac:dyDescent="0.35">
      <c r="A14" s="171" t="s">
        <v>265</v>
      </c>
      <c r="B14" s="19"/>
      <c r="C14" s="3"/>
      <c r="D14" s="20"/>
      <c r="E14" s="18"/>
      <c r="F14" s="3"/>
      <c r="G14" s="3"/>
      <c r="H14" s="3"/>
      <c r="I14" s="3"/>
    </row>
    <row r="15" spans="1:13" customFormat="1" ht="20.100000000000001" customHeight="1" x14ac:dyDescent="0.2">
      <c r="A15" s="210" t="s">
        <v>274</v>
      </c>
      <c r="B15" s="211"/>
      <c r="C15" s="211"/>
      <c r="D15" s="212"/>
      <c r="E15" s="249"/>
      <c r="F15" s="250"/>
    </row>
    <row r="16" spans="1:13" customFormat="1" ht="20.100000000000001" customHeight="1" x14ac:dyDescent="0.2">
      <c r="A16" s="203" t="s">
        <v>281</v>
      </c>
      <c r="B16" s="204"/>
      <c r="C16" s="204"/>
      <c r="D16" s="205"/>
      <c r="E16" s="251"/>
      <c r="F16" s="252"/>
    </row>
    <row r="17" spans="1:13" s="38" customFormat="1" ht="15" x14ac:dyDescent="0.2">
      <c r="A17" s="76"/>
      <c r="B17" s="79"/>
      <c r="C17" s="74"/>
      <c r="D17" s="78"/>
      <c r="E17" s="77"/>
      <c r="F17" s="74"/>
      <c r="G17" s="74"/>
      <c r="H17" s="74"/>
      <c r="I17" s="74"/>
      <c r="L17" s="81"/>
      <c r="M17" s="81"/>
    </row>
    <row r="18" spans="1:13" s="38" customFormat="1" ht="15" x14ac:dyDescent="0.2">
      <c r="A18" s="76"/>
      <c r="B18" s="76"/>
      <c r="C18" s="74"/>
      <c r="D18" s="74"/>
      <c r="E18" s="75"/>
      <c r="F18" s="74"/>
      <c r="G18" s="74"/>
      <c r="H18" s="74"/>
      <c r="I18" s="74"/>
      <c r="L18" s="81"/>
      <c r="M18" s="81"/>
    </row>
    <row r="19" spans="1:13" customFormat="1" ht="81.75" x14ac:dyDescent="0.2">
      <c r="A19" s="70" t="s">
        <v>0</v>
      </c>
      <c r="B19" s="70" t="s">
        <v>129</v>
      </c>
      <c r="C19" s="70" t="s">
        <v>130</v>
      </c>
      <c r="D19" s="70" t="s">
        <v>131</v>
      </c>
      <c r="E19" s="70" t="s">
        <v>132</v>
      </c>
      <c r="F19" s="70" t="s">
        <v>292</v>
      </c>
      <c r="G19" s="70" t="s">
        <v>291</v>
      </c>
      <c r="H19" s="70" t="s">
        <v>290</v>
      </c>
    </row>
    <row r="20" spans="1:13" customFormat="1" ht="15" customHeight="1" x14ac:dyDescent="0.2">
      <c r="A20" s="67" t="s">
        <v>12</v>
      </c>
      <c r="B20" s="149"/>
      <c r="C20" s="57">
        <v>1.5396000000000001</v>
      </c>
      <c r="D20" s="88">
        <f>B20*C20</f>
        <v>0</v>
      </c>
      <c r="E20" s="57">
        <v>0.86270000000000002</v>
      </c>
      <c r="F20" s="88">
        <f>D20*E20</f>
        <v>0</v>
      </c>
      <c r="G20" s="88" t="e">
        <f t="shared" ref="G20:G44" si="0">(F20/$F$112)*100</f>
        <v>#DIV/0!</v>
      </c>
      <c r="H20" s="88" t="e">
        <f>F20/$E$16</f>
        <v>#DIV/0!</v>
      </c>
    </row>
    <row r="21" spans="1:13" customFormat="1" ht="15" customHeight="1" x14ac:dyDescent="0.2">
      <c r="A21" s="69" t="s">
        <v>13</v>
      </c>
      <c r="B21" s="149"/>
      <c r="C21" s="88">
        <v>1.3084</v>
      </c>
      <c r="D21" s="88">
        <f t="shared" ref="D21:D53" si="1">B21*C21</f>
        <v>0</v>
      </c>
      <c r="E21" s="88">
        <v>0.89229999999999998</v>
      </c>
      <c r="F21" s="88">
        <f t="shared" ref="F21:F44" si="2">D21*E21</f>
        <v>0</v>
      </c>
      <c r="G21" s="88" t="e">
        <f t="shared" si="0"/>
        <v>#DIV/0!</v>
      </c>
      <c r="H21" s="88" t="e">
        <f t="shared" ref="H21:H53" si="3">F21/$E$16</f>
        <v>#DIV/0!</v>
      </c>
    </row>
    <row r="22" spans="1:13" customFormat="1" ht="15" customHeight="1" x14ac:dyDescent="0.2">
      <c r="A22" s="69" t="s">
        <v>14</v>
      </c>
      <c r="B22" s="149"/>
      <c r="C22" s="88">
        <v>1.1927000000000001</v>
      </c>
      <c r="D22" s="88">
        <f t="shared" si="1"/>
        <v>0</v>
      </c>
      <c r="E22" s="88">
        <v>0.91139999999999999</v>
      </c>
      <c r="F22" s="88">
        <f t="shared" si="2"/>
        <v>0</v>
      </c>
      <c r="G22" s="88" t="e">
        <f t="shared" si="0"/>
        <v>#DIV/0!</v>
      </c>
      <c r="H22" s="88" t="e">
        <f t="shared" si="3"/>
        <v>#DIV/0!</v>
      </c>
    </row>
    <row r="23" spans="1:13" customFormat="1" ht="15" customHeight="1" x14ac:dyDescent="0.2">
      <c r="A23" s="60" t="s">
        <v>16</v>
      </c>
      <c r="B23" s="149"/>
      <c r="C23" s="88">
        <v>1.1233</v>
      </c>
      <c r="D23" s="88">
        <f t="shared" si="1"/>
        <v>0</v>
      </c>
      <c r="E23" s="88">
        <v>0.92469999999999997</v>
      </c>
      <c r="F23" s="88">
        <f t="shared" si="2"/>
        <v>0</v>
      </c>
      <c r="G23" s="88" t="e">
        <f t="shared" si="0"/>
        <v>#DIV/0!</v>
      </c>
      <c r="H23" s="88" t="e">
        <f t="shared" si="3"/>
        <v>#DIV/0!</v>
      </c>
    </row>
    <row r="24" spans="1:13" customFormat="1" ht="15" customHeight="1" x14ac:dyDescent="0.2">
      <c r="A24" s="60" t="s">
        <v>18</v>
      </c>
      <c r="B24" s="149"/>
      <c r="C24" s="88">
        <v>1.0916999999999999</v>
      </c>
      <c r="D24" s="88">
        <f t="shared" si="1"/>
        <v>0</v>
      </c>
      <c r="E24" s="88">
        <v>0.93</v>
      </c>
      <c r="F24" s="88">
        <f t="shared" si="2"/>
        <v>0</v>
      </c>
      <c r="G24" s="88" t="e">
        <f t="shared" si="0"/>
        <v>#DIV/0!</v>
      </c>
      <c r="H24" s="88" t="e">
        <f t="shared" si="3"/>
        <v>#DIV/0!</v>
      </c>
    </row>
    <row r="25" spans="1:13" customFormat="1" ht="15" customHeight="1" x14ac:dyDescent="0.2">
      <c r="A25" s="60" t="s">
        <v>20</v>
      </c>
      <c r="B25" s="149"/>
      <c r="C25" s="88">
        <v>1.0770999999999999</v>
      </c>
      <c r="D25" s="88">
        <f t="shared" si="1"/>
        <v>0</v>
      </c>
      <c r="E25" s="88">
        <v>0.93459999999999999</v>
      </c>
      <c r="F25" s="88">
        <f t="shared" si="2"/>
        <v>0</v>
      </c>
      <c r="G25" s="88" t="e">
        <f t="shared" si="0"/>
        <v>#DIV/0!</v>
      </c>
      <c r="H25" s="88" t="e">
        <f t="shared" si="3"/>
        <v>#DIV/0!</v>
      </c>
    </row>
    <row r="26" spans="1:13" customFormat="1" ht="15" customHeight="1" x14ac:dyDescent="0.2">
      <c r="A26" s="67" t="s">
        <v>21</v>
      </c>
      <c r="B26" s="149"/>
      <c r="C26" s="88">
        <v>1.0770999999999999</v>
      </c>
      <c r="D26" s="88">
        <f t="shared" si="1"/>
        <v>0</v>
      </c>
      <c r="E26" s="88">
        <v>0.93459999999999999</v>
      </c>
      <c r="F26" s="88">
        <f t="shared" si="2"/>
        <v>0</v>
      </c>
      <c r="G26" s="88" t="e">
        <f t="shared" si="0"/>
        <v>#DIV/0!</v>
      </c>
      <c r="H26" s="88" t="e">
        <f t="shared" si="3"/>
        <v>#DIV/0!</v>
      </c>
    </row>
    <row r="27" spans="1:13" customFormat="1" ht="15" customHeight="1" x14ac:dyDescent="0.2">
      <c r="A27" s="68" t="s">
        <v>23</v>
      </c>
      <c r="B27" s="149"/>
      <c r="C27" s="88">
        <v>1.0592999999999999</v>
      </c>
      <c r="D27" s="88">
        <f t="shared" si="1"/>
        <v>0</v>
      </c>
      <c r="E27" s="88">
        <v>0.93859999999999999</v>
      </c>
      <c r="F27" s="88">
        <f t="shared" si="2"/>
        <v>0</v>
      </c>
      <c r="G27" s="88" t="e">
        <f t="shared" si="0"/>
        <v>#DIV/0!</v>
      </c>
      <c r="H27" s="88" t="e">
        <f t="shared" si="3"/>
        <v>#DIV/0!</v>
      </c>
    </row>
    <row r="28" spans="1:13" customFormat="1" ht="15" customHeight="1" x14ac:dyDescent="0.2">
      <c r="A28" s="67" t="s">
        <v>25</v>
      </c>
      <c r="B28" s="149"/>
      <c r="C28" s="88">
        <v>1.0592999999999999</v>
      </c>
      <c r="D28" s="88">
        <f t="shared" si="1"/>
        <v>0</v>
      </c>
      <c r="E28" s="88">
        <v>0.93859999999999999</v>
      </c>
      <c r="F28" s="88">
        <f t="shared" si="2"/>
        <v>0</v>
      </c>
      <c r="G28" s="88" t="e">
        <f t="shared" si="0"/>
        <v>#DIV/0!</v>
      </c>
      <c r="H28" s="88" t="e">
        <f t="shared" si="3"/>
        <v>#DIV/0!</v>
      </c>
    </row>
    <row r="29" spans="1:13" customFormat="1" ht="15" customHeight="1" x14ac:dyDescent="0.2">
      <c r="A29" s="67" t="s">
        <v>26</v>
      </c>
      <c r="B29" s="149"/>
      <c r="C29" s="88">
        <v>1.0592999999999999</v>
      </c>
      <c r="D29" s="88">
        <f t="shared" si="1"/>
        <v>0</v>
      </c>
      <c r="E29" s="88">
        <v>0.93859999999999999</v>
      </c>
      <c r="F29" s="88">
        <f t="shared" si="2"/>
        <v>0</v>
      </c>
      <c r="G29" s="88" t="e">
        <f t="shared" si="0"/>
        <v>#DIV/0!</v>
      </c>
      <c r="H29" s="88" t="e">
        <f t="shared" si="3"/>
        <v>#DIV/0!</v>
      </c>
    </row>
    <row r="30" spans="1:13" customFormat="1" ht="15" customHeight="1" x14ac:dyDescent="0.2">
      <c r="A30" s="60" t="s">
        <v>27</v>
      </c>
      <c r="B30" s="149"/>
      <c r="C30" s="88">
        <v>1.044</v>
      </c>
      <c r="D30" s="88">
        <f t="shared" si="1"/>
        <v>0</v>
      </c>
      <c r="E30" s="88">
        <v>0.94210000000000005</v>
      </c>
      <c r="F30" s="88">
        <f t="shared" si="2"/>
        <v>0</v>
      </c>
      <c r="G30" s="88" t="e">
        <f t="shared" si="0"/>
        <v>#DIV/0!</v>
      </c>
      <c r="H30" s="88" t="e">
        <f t="shared" si="3"/>
        <v>#DIV/0!</v>
      </c>
    </row>
    <row r="31" spans="1:13" customFormat="1" ht="15" customHeight="1" x14ac:dyDescent="0.2">
      <c r="A31" s="67" t="s">
        <v>29</v>
      </c>
      <c r="B31" s="149"/>
      <c r="C31" s="88">
        <v>1.044</v>
      </c>
      <c r="D31" s="88">
        <f t="shared" si="1"/>
        <v>0</v>
      </c>
      <c r="E31" s="88">
        <v>0.94210000000000005</v>
      </c>
      <c r="F31" s="88">
        <f t="shared" si="2"/>
        <v>0</v>
      </c>
      <c r="G31" s="88" t="e">
        <f t="shared" si="0"/>
        <v>#DIV/0!</v>
      </c>
      <c r="H31" s="88" t="e">
        <f t="shared" si="3"/>
        <v>#DIV/0!</v>
      </c>
    </row>
    <row r="32" spans="1:13" customFormat="1" ht="15" customHeight="1" x14ac:dyDescent="0.2">
      <c r="A32" s="60" t="s">
        <v>30</v>
      </c>
      <c r="B32" s="149"/>
      <c r="C32" s="88">
        <v>1.0307999999999999</v>
      </c>
      <c r="D32" s="88">
        <f t="shared" si="1"/>
        <v>0</v>
      </c>
      <c r="E32" s="88">
        <v>0.94530000000000003</v>
      </c>
      <c r="F32" s="88">
        <f t="shared" si="2"/>
        <v>0</v>
      </c>
      <c r="G32" s="88" t="e">
        <f t="shared" si="0"/>
        <v>#DIV/0!</v>
      </c>
      <c r="H32" s="88" t="e">
        <f t="shared" si="3"/>
        <v>#DIV/0!</v>
      </c>
    </row>
    <row r="33" spans="1:8" customFormat="1" ht="15" customHeight="1" x14ac:dyDescent="0.2">
      <c r="A33" s="67" t="s">
        <v>32</v>
      </c>
      <c r="B33" s="149"/>
      <c r="C33" s="88">
        <v>1.0307999999999999</v>
      </c>
      <c r="D33" s="88">
        <f t="shared" si="1"/>
        <v>0</v>
      </c>
      <c r="E33" s="88">
        <v>0.94530000000000003</v>
      </c>
      <c r="F33" s="88">
        <f t="shared" si="2"/>
        <v>0</v>
      </c>
      <c r="G33" s="88" t="e">
        <f t="shared" si="0"/>
        <v>#DIV/0!</v>
      </c>
      <c r="H33" s="88" t="e">
        <f t="shared" si="3"/>
        <v>#DIV/0!</v>
      </c>
    </row>
    <row r="34" spans="1:8" customFormat="1" ht="15" customHeight="1" x14ac:dyDescent="0.2">
      <c r="A34" s="67" t="s">
        <v>33</v>
      </c>
      <c r="B34" s="149"/>
      <c r="C34" s="88">
        <v>1.0307999999999999</v>
      </c>
      <c r="D34" s="88">
        <f t="shared" si="1"/>
        <v>0</v>
      </c>
      <c r="E34" s="88">
        <v>0.94530000000000003</v>
      </c>
      <c r="F34" s="88">
        <f t="shared" si="2"/>
        <v>0</v>
      </c>
      <c r="G34" s="88" t="e">
        <f t="shared" si="0"/>
        <v>#DIV/0!</v>
      </c>
      <c r="H34" s="88" t="e">
        <f t="shared" si="3"/>
        <v>#DIV/0!</v>
      </c>
    </row>
    <row r="35" spans="1:8" customFormat="1" ht="15" customHeight="1" x14ac:dyDescent="0.2">
      <c r="A35" s="60" t="s">
        <v>35</v>
      </c>
      <c r="B35" s="149"/>
      <c r="C35" s="88">
        <v>1.0193000000000001</v>
      </c>
      <c r="D35" s="88">
        <f t="shared" si="1"/>
        <v>0</v>
      </c>
      <c r="E35" s="88">
        <v>0.94810000000000005</v>
      </c>
      <c r="F35" s="88">
        <f t="shared" si="2"/>
        <v>0</v>
      </c>
      <c r="G35" s="88" t="e">
        <f t="shared" si="0"/>
        <v>#DIV/0!</v>
      </c>
      <c r="H35" s="88" t="e">
        <f t="shared" si="3"/>
        <v>#DIV/0!</v>
      </c>
    </row>
    <row r="36" spans="1:8" customFormat="1" ht="15" customHeight="1" x14ac:dyDescent="0.2">
      <c r="A36" s="67" t="s">
        <v>37</v>
      </c>
      <c r="B36" s="149"/>
      <c r="C36" s="88">
        <v>1.0193000000000001</v>
      </c>
      <c r="D36" s="88">
        <f t="shared" si="1"/>
        <v>0</v>
      </c>
      <c r="E36" s="88">
        <v>0.94810000000000005</v>
      </c>
      <c r="F36" s="88">
        <f t="shared" si="2"/>
        <v>0</v>
      </c>
      <c r="G36" s="88" t="e">
        <f t="shared" si="0"/>
        <v>#DIV/0!</v>
      </c>
      <c r="H36" s="88" t="e">
        <f t="shared" si="3"/>
        <v>#DIV/0!</v>
      </c>
    </row>
    <row r="37" spans="1:8" customFormat="1" ht="15" customHeight="1" x14ac:dyDescent="0.2">
      <c r="A37" s="60" t="s">
        <v>38</v>
      </c>
      <c r="B37" s="149"/>
      <c r="C37" s="88">
        <v>1.0091000000000001</v>
      </c>
      <c r="D37" s="88">
        <f t="shared" si="1"/>
        <v>0</v>
      </c>
      <c r="E37" s="88">
        <v>0.95069999999999999</v>
      </c>
      <c r="F37" s="88">
        <f t="shared" si="2"/>
        <v>0</v>
      </c>
      <c r="G37" s="88" t="e">
        <f t="shared" si="0"/>
        <v>#DIV/0!</v>
      </c>
      <c r="H37" s="88" t="e">
        <f t="shared" si="3"/>
        <v>#DIV/0!</v>
      </c>
    </row>
    <row r="38" spans="1:8" customFormat="1" ht="15" customHeight="1" x14ac:dyDescent="0.2">
      <c r="A38" s="67" t="s">
        <v>40</v>
      </c>
      <c r="B38" s="149"/>
      <c r="C38" s="88">
        <v>1.0091000000000001</v>
      </c>
      <c r="D38" s="88">
        <f t="shared" si="1"/>
        <v>0</v>
      </c>
      <c r="E38" s="88">
        <v>0.95069999999999999</v>
      </c>
      <c r="F38" s="88">
        <f t="shared" si="2"/>
        <v>0</v>
      </c>
      <c r="G38" s="88" t="e">
        <f t="shared" si="0"/>
        <v>#DIV/0!</v>
      </c>
      <c r="H38" s="88" t="e">
        <f t="shared" si="3"/>
        <v>#DIV/0!</v>
      </c>
    </row>
    <row r="39" spans="1:8" customFormat="1" ht="15" customHeight="1" x14ac:dyDescent="0.2">
      <c r="A39" s="67" t="s">
        <v>41</v>
      </c>
      <c r="B39" s="149"/>
      <c r="C39" s="88">
        <v>1.0091000000000001</v>
      </c>
      <c r="D39" s="88">
        <f t="shared" si="1"/>
        <v>0</v>
      </c>
      <c r="E39" s="88">
        <v>0.95069999999999999</v>
      </c>
      <c r="F39" s="88">
        <f t="shared" si="2"/>
        <v>0</v>
      </c>
      <c r="G39" s="88" t="e">
        <f t="shared" si="0"/>
        <v>#DIV/0!</v>
      </c>
      <c r="H39" s="88" t="e">
        <f t="shared" si="3"/>
        <v>#DIV/0!</v>
      </c>
    </row>
    <row r="40" spans="1:8" ht="15" customHeight="1" x14ac:dyDescent="0.2">
      <c r="A40" s="60" t="s">
        <v>42</v>
      </c>
      <c r="B40" s="149"/>
      <c r="C40" s="88">
        <v>1</v>
      </c>
      <c r="D40" s="88">
        <f t="shared" si="1"/>
        <v>0</v>
      </c>
      <c r="E40" s="88">
        <v>0.95299999999999996</v>
      </c>
      <c r="F40" s="88">
        <f t="shared" si="2"/>
        <v>0</v>
      </c>
      <c r="G40" s="88" t="e">
        <f t="shared" si="0"/>
        <v>#DIV/0!</v>
      </c>
      <c r="H40" s="88" t="e">
        <f t="shared" si="3"/>
        <v>#DIV/0!</v>
      </c>
    </row>
    <row r="41" spans="1:8" ht="15" customHeight="1" x14ac:dyDescent="0.2">
      <c r="A41" s="60" t="s">
        <v>44</v>
      </c>
      <c r="B41" s="149"/>
      <c r="C41" s="88">
        <v>0.98460000000000003</v>
      </c>
      <c r="D41" s="88">
        <f t="shared" si="1"/>
        <v>0</v>
      </c>
      <c r="E41" s="88">
        <v>0.95699999999999996</v>
      </c>
      <c r="F41" s="88">
        <f t="shared" si="2"/>
        <v>0</v>
      </c>
      <c r="G41" s="88" t="e">
        <f t="shared" si="0"/>
        <v>#DIV/0!</v>
      </c>
      <c r="H41" s="88" t="e">
        <f t="shared" si="3"/>
        <v>#DIV/0!</v>
      </c>
    </row>
    <row r="42" spans="1:8" ht="15" customHeight="1" x14ac:dyDescent="0.2">
      <c r="A42" s="60" t="s">
        <v>46</v>
      </c>
      <c r="B42" s="149"/>
      <c r="C42" s="88">
        <v>0.97799999999999998</v>
      </c>
      <c r="D42" s="88">
        <f t="shared" si="1"/>
        <v>0</v>
      </c>
      <c r="E42" s="88">
        <v>0.99609999999999999</v>
      </c>
      <c r="F42" s="88">
        <f t="shared" si="2"/>
        <v>0</v>
      </c>
      <c r="G42" s="88" t="e">
        <f t="shared" si="0"/>
        <v>#DIV/0!</v>
      </c>
      <c r="H42" s="88" t="e">
        <f t="shared" si="3"/>
        <v>#DIV/0!</v>
      </c>
    </row>
    <row r="43" spans="1:8" ht="15" customHeight="1" x14ac:dyDescent="0.2">
      <c r="A43" s="60" t="s">
        <v>48</v>
      </c>
      <c r="B43" s="149"/>
      <c r="C43" s="88">
        <v>0.97199999999999998</v>
      </c>
      <c r="D43" s="88">
        <f t="shared" si="1"/>
        <v>0</v>
      </c>
      <c r="E43" s="88">
        <v>0.96040000000000003</v>
      </c>
      <c r="F43" s="88">
        <f t="shared" si="2"/>
        <v>0</v>
      </c>
      <c r="G43" s="88" t="e">
        <f t="shared" si="0"/>
        <v>#DIV/0!</v>
      </c>
      <c r="H43" s="88" t="e">
        <f t="shared" si="3"/>
        <v>#DIV/0!</v>
      </c>
    </row>
    <row r="44" spans="1:8" ht="15" customHeight="1" x14ac:dyDescent="0.2">
      <c r="A44" s="60" t="s">
        <v>50</v>
      </c>
      <c r="B44" s="149"/>
      <c r="C44" s="88">
        <v>0.96140000000000003</v>
      </c>
      <c r="D44" s="88">
        <f t="shared" si="1"/>
        <v>0</v>
      </c>
      <c r="E44" s="88">
        <v>0.96330000000000005</v>
      </c>
      <c r="F44" s="88">
        <f t="shared" si="2"/>
        <v>0</v>
      </c>
      <c r="G44" s="88" t="e">
        <f t="shared" si="0"/>
        <v>#DIV/0!</v>
      </c>
      <c r="H44" s="88" t="e">
        <f t="shared" si="3"/>
        <v>#DIV/0!</v>
      </c>
    </row>
    <row r="45" spans="1:8" s="64" customFormat="1" ht="15" customHeight="1" x14ac:dyDescent="0.25">
      <c r="A45" s="43" t="s">
        <v>52</v>
      </c>
      <c r="B45" s="66"/>
      <c r="C45" s="89"/>
      <c r="D45" s="89">
        <f>SUM(D20:D44)</f>
        <v>0</v>
      </c>
      <c r="E45" s="89"/>
      <c r="F45" s="89">
        <f t="shared" ref="F45:H45" si="4">SUM(F20:F44)</f>
        <v>0</v>
      </c>
      <c r="G45" s="89" t="e">
        <f t="shared" si="4"/>
        <v>#DIV/0!</v>
      </c>
      <c r="H45" s="89" t="e">
        <f t="shared" si="4"/>
        <v>#DIV/0!</v>
      </c>
    </row>
    <row r="46" spans="1:8" s="64" customFormat="1" ht="15" customHeight="1" x14ac:dyDescent="0.2">
      <c r="A46" s="60" t="s">
        <v>53</v>
      </c>
      <c r="B46" s="149"/>
      <c r="C46" s="88">
        <v>1.0354000000000001</v>
      </c>
      <c r="D46" s="88">
        <f t="shared" si="1"/>
        <v>0</v>
      </c>
      <c r="E46" s="88">
        <v>0.94169999999999998</v>
      </c>
      <c r="F46" s="88">
        <f t="shared" ref="F46:F53" si="5">D46*E46</f>
        <v>0</v>
      </c>
      <c r="G46" s="88" t="e">
        <f t="shared" ref="G46:G53" si="6">(F46/$F$112)*100</f>
        <v>#DIV/0!</v>
      </c>
      <c r="H46" s="88" t="e">
        <f t="shared" si="3"/>
        <v>#DIV/0!</v>
      </c>
    </row>
    <row r="47" spans="1:8" s="65" customFormat="1" ht="15" customHeight="1" x14ac:dyDescent="0.2">
      <c r="A47" s="60" t="s">
        <v>55</v>
      </c>
      <c r="B47" s="149"/>
      <c r="C47" s="88">
        <v>1.0117</v>
      </c>
      <c r="D47" s="88">
        <f t="shared" si="1"/>
        <v>0</v>
      </c>
      <c r="E47" s="88">
        <v>0.94769999999999999</v>
      </c>
      <c r="F47" s="88">
        <f t="shared" si="5"/>
        <v>0</v>
      </c>
      <c r="G47" s="88" t="e">
        <f t="shared" si="6"/>
        <v>#DIV/0!</v>
      </c>
      <c r="H47" s="88" t="e">
        <f t="shared" si="3"/>
        <v>#DIV/0!</v>
      </c>
    </row>
    <row r="48" spans="1:8" s="65" customFormat="1" ht="15" customHeight="1" x14ac:dyDescent="0.2">
      <c r="A48" s="60" t="s">
        <v>56</v>
      </c>
      <c r="B48" s="149"/>
      <c r="C48" s="88">
        <v>1.0117</v>
      </c>
      <c r="D48" s="88">
        <f t="shared" si="1"/>
        <v>0</v>
      </c>
      <c r="E48" s="88">
        <v>0.94769999999999999</v>
      </c>
      <c r="F48" s="88">
        <f t="shared" si="5"/>
        <v>0</v>
      </c>
      <c r="G48" s="88" t="e">
        <f t="shared" si="6"/>
        <v>#DIV/0!</v>
      </c>
      <c r="H48" s="88" t="e">
        <f t="shared" si="3"/>
        <v>#DIV/0!</v>
      </c>
    </row>
    <row r="49" spans="1:8" ht="15" customHeight="1" x14ac:dyDescent="0.2">
      <c r="A49" s="60" t="s">
        <v>57</v>
      </c>
      <c r="B49" s="149"/>
      <c r="C49" s="88">
        <v>1.0019</v>
      </c>
      <c r="D49" s="88">
        <f t="shared" si="1"/>
        <v>0</v>
      </c>
      <c r="E49" s="88">
        <v>0.95030000000000003</v>
      </c>
      <c r="F49" s="88">
        <f t="shared" si="5"/>
        <v>0</v>
      </c>
      <c r="G49" s="88" t="e">
        <f t="shared" si="6"/>
        <v>#DIV/0!</v>
      </c>
      <c r="H49" s="88" t="e">
        <f t="shared" si="3"/>
        <v>#DIV/0!</v>
      </c>
    </row>
    <row r="50" spans="1:8" ht="15" customHeight="1" x14ac:dyDescent="0.2">
      <c r="A50" s="60" t="s">
        <v>59</v>
      </c>
      <c r="B50" s="149"/>
      <c r="C50" s="88">
        <v>0.99319999999999997</v>
      </c>
      <c r="D50" s="88">
        <f t="shared" si="1"/>
        <v>0</v>
      </c>
      <c r="E50" s="88">
        <v>0.95269999999999999</v>
      </c>
      <c r="F50" s="88">
        <f t="shared" si="5"/>
        <v>0</v>
      </c>
      <c r="G50" s="88" t="e">
        <f t="shared" si="6"/>
        <v>#DIV/0!</v>
      </c>
      <c r="H50" s="88" t="e">
        <f t="shared" si="3"/>
        <v>#DIV/0!</v>
      </c>
    </row>
    <row r="51" spans="1:8" ht="15" customHeight="1" x14ac:dyDescent="0.2">
      <c r="A51" s="60" t="s">
        <v>60</v>
      </c>
      <c r="B51" s="149"/>
      <c r="C51" s="88">
        <v>0.99319999999999997</v>
      </c>
      <c r="D51" s="88">
        <f t="shared" si="1"/>
        <v>0</v>
      </c>
      <c r="E51" s="88">
        <v>0.95269999999999999</v>
      </c>
      <c r="F51" s="88">
        <f t="shared" si="5"/>
        <v>0</v>
      </c>
      <c r="G51" s="88" t="e">
        <f t="shared" si="6"/>
        <v>#DIV/0!</v>
      </c>
      <c r="H51" s="88" t="e">
        <f t="shared" si="3"/>
        <v>#DIV/0!</v>
      </c>
    </row>
    <row r="52" spans="1:8" ht="15" customHeight="1" x14ac:dyDescent="0.2">
      <c r="A52" s="60" t="s">
        <v>61</v>
      </c>
      <c r="B52" s="149"/>
      <c r="C52" s="88">
        <v>0.99319999999999997</v>
      </c>
      <c r="D52" s="88">
        <f t="shared" si="1"/>
        <v>0</v>
      </c>
      <c r="E52" s="88">
        <v>0.95269999999999999</v>
      </c>
      <c r="F52" s="88">
        <f t="shared" si="5"/>
        <v>0</v>
      </c>
      <c r="G52" s="88" t="e">
        <f t="shared" si="6"/>
        <v>#DIV/0!</v>
      </c>
      <c r="H52" s="88" t="e">
        <f t="shared" si="3"/>
        <v>#DIV/0!</v>
      </c>
    </row>
    <row r="53" spans="1:8" ht="15" customHeight="1" x14ac:dyDescent="0.2">
      <c r="A53" s="60" t="s">
        <v>62</v>
      </c>
      <c r="B53" s="149"/>
      <c r="C53" s="88">
        <v>0.99319999999999997</v>
      </c>
      <c r="D53" s="88">
        <f t="shared" si="1"/>
        <v>0</v>
      </c>
      <c r="E53" s="88">
        <v>0.95269999999999999</v>
      </c>
      <c r="F53" s="88">
        <f t="shared" si="5"/>
        <v>0</v>
      </c>
      <c r="G53" s="88" t="e">
        <f t="shared" si="6"/>
        <v>#DIV/0!</v>
      </c>
      <c r="H53" s="88" t="e">
        <f t="shared" si="3"/>
        <v>#DIV/0!</v>
      </c>
    </row>
    <row r="54" spans="1:8" s="64" customFormat="1" ht="15" customHeight="1" x14ac:dyDescent="0.25">
      <c r="A54" s="43" t="s">
        <v>63</v>
      </c>
      <c r="B54" s="42"/>
      <c r="C54" s="89"/>
      <c r="D54" s="89">
        <f>SUM(D50:D53)</f>
        <v>0</v>
      </c>
      <c r="E54" s="89"/>
      <c r="F54" s="89">
        <f t="shared" ref="F54:H54" si="7">SUM(F50:F53)</f>
        <v>0</v>
      </c>
      <c r="G54" s="89" t="e">
        <f t="shared" si="7"/>
        <v>#DIV/0!</v>
      </c>
      <c r="H54" s="89" t="e">
        <f t="shared" si="7"/>
        <v>#DIV/0!</v>
      </c>
    </row>
    <row r="55" spans="1:8" s="64" customFormat="1" ht="15" customHeight="1" x14ac:dyDescent="0.25">
      <c r="A55" s="43" t="s">
        <v>64</v>
      </c>
      <c r="B55" s="42"/>
      <c r="C55" s="89"/>
      <c r="D55" s="89">
        <f>SUM(D46:D53)</f>
        <v>0</v>
      </c>
      <c r="E55" s="89"/>
      <c r="F55" s="89">
        <f t="shared" ref="F55:H55" si="8">SUM(F46:F53)</f>
        <v>0</v>
      </c>
      <c r="G55" s="89" t="e">
        <f t="shared" si="8"/>
        <v>#DIV/0!</v>
      </c>
      <c r="H55" s="89" t="e">
        <f t="shared" si="8"/>
        <v>#DIV/0!</v>
      </c>
    </row>
    <row r="56" spans="1:8" s="64" customFormat="1" ht="45" x14ac:dyDescent="0.2">
      <c r="A56" s="60" t="s">
        <v>293</v>
      </c>
      <c r="B56" s="149"/>
      <c r="C56" s="88">
        <v>0.98650000000000004</v>
      </c>
      <c r="D56" s="88">
        <f t="shared" ref="D56:D68" si="9">B56*C56</f>
        <v>0</v>
      </c>
      <c r="E56" s="88">
        <v>0.95240000000000002</v>
      </c>
      <c r="F56" s="88">
        <f t="shared" ref="F56:F62" si="10">D56*E56</f>
        <v>0</v>
      </c>
      <c r="G56" s="88" t="e">
        <f t="shared" ref="G56:G62" si="11">(F56/$F$112)*100</f>
        <v>#DIV/0!</v>
      </c>
      <c r="H56" s="88" t="e">
        <f t="shared" ref="H56:H68" si="12">F56/$E$16</f>
        <v>#DIV/0!</v>
      </c>
    </row>
    <row r="57" spans="1:8" ht="15" customHeight="1" x14ac:dyDescent="0.2">
      <c r="A57" s="60" t="s">
        <v>66</v>
      </c>
      <c r="B57" s="149"/>
      <c r="C57" s="88">
        <v>0.98650000000000004</v>
      </c>
      <c r="D57" s="88">
        <f t="shared" si="9"/>
        <v>0</v>
      </c>
      <c r="E57" s="88">
        <v>0.95240000000000002</v>
      </c>
      <c r="F57" s="88">
        <f t="shared" si="10"/>
        <v>0</v>
      </c>
      <c r="G57" s="88" t="e">
        <f t="shared" si="11"/>
        <v>#DIV/0!</v>
      </c>
      <c r="H57" s="88" t="e">
        <f t="shared" si="12"/>
        <v>#DIV/0!</v>
      </c>
    </row>
    <row r="58" spans="1:8" ht="15" customHeight="1" x14ac:dyDescent="0.2">
      <c r="A58" s="60" t="s">
        <v>67</v>
      </c>
      <c r="B58" s="149"/>
      <c r="C58" s="88">
        <v>0.98650000000000004</v>
      </c>
      <c r="D58" s="88">
        <f t="shared" si="9"/>
        <v>0</v>
      </c>
      <c r="E58" s="88">
        <v>0.95240000000000002</v>
      </c>
      <c r="F58" s="88">
        <f t="shared" si="10"/>
        <v>0</v>
      </c>
      <c r="G58" s="88" t="e">
        <f t="shared" si="11"/>
        <v>#DIV/0!</v>
      </c>
      <c r="H58" s="88" t="e">
        <f t="shared" si="12"/>
        <v>#DIV/0!</v>
      </c>
    </row>
    <row r="59" spans="1:8" ht="15" customHeight="1" x14ac:dyDescent="0.2">
      <c r="A59" s="60" t="s">
        <v>68</v>
      </c>
      <c r="B59" s="149"/>
      <c r="C59" s="88">
        <v>0.98650000000000004</v>
      </c>
      <c r="D59" s="88">
        <f t="shared" si="9"/>
        <v>0</v>
      </c>
      <c r="E59" s="88">
        <v>0.95240000000000002</v>
      </c>
      <c r="F59" s="88">
        <f t="shared" si="10"/>
        <v>0</v>
      </c>
      <c r="G59" s="88" t="e">
        <f t="shared" si="11"/>
        <v>#DIV/0!</v>
      </c>
      <c r="H59" s="88" t="e">
        <f t="shared" si="12"/>
        <v>#DIV/0!</v>
      </c>
    </row>
    <row r="60" spans="1:8" ht="15" customHeight="1" x14ac:dyDescent="0.2">
      <c r="A60" s="60" t="s">
        <v>69</v>
      </c>
      <c r="B60" s="149"/>
      <c r="C60" s="88">
        <v>0.98650000000000004</v>
      </c>
      <c r="D60" s="88">
        <f t="shared" si="9"/>
        <v>0</v>
      </c>
      <c r="E60" s="88">
        <v>0.95240000000000002</v>
      </c>
      <c r="F60" s="88">
        <f t="shared" si="10"/>
        <v>0</v>
      </c>
      <c r="G60" s="88" t="e">
        <f t="shared" si="11"/>
        <v>#DIV/0!</v>
      </c>
      <c r="H60" s="88" t="e">
        <f t="shared" si="12"/>
        <v>#DIV/0!</v>
      </c>
    </row>
    <row r="61" spans="1:8" ht="15" customHeight="1" x14ac:dyDescent="0.2">
      <c r="A61" s="60" t="s">
        <v>70</v>
      </c>
      <c r="B61" s="149"/>
      <c r="C61" s="88">
        <v>0.98650000000000004</v>
      </c>
      <c r="D61" s="88">
        <f t="shared" si="9"/>
        <v>0</v>
      </c>
      <c r="E61" s="88">
        <v>0.95240000000000002</v>
      </c>
      <c r="F61" s="88">
        <f t="shared" si="10"/>
        <v>0</v>
      </c>
      <c r="G61" s="88" t="e">
        <f t="shared" si="11"/>
        <v>#DIV/0!</v>
      </c>
      <c r="H61" s="88" t="e">
        <f t="shared" si="12"/>
        <v>#DIV/0!</v>
      </c>
    </row>
    <row r="62" spans="1:8" ht="15" customHeight="1" x14ac:dyDescent="0.2">
      <c r="A62" s="60" t="s">
        <v>125</v>
      </c>
      <c r="B62" s="149"/>
      <c r="C62" s="88">
        <v>0.98650000000000004</v>
      </c>
      <c r="D62" s="88">
        <f t="shared" si="9"/>
        <v>0</v>
      </c>
      <c r="E62" s="88">
        <v>0.95240000000000002</v>
      </c>
      <c r="F62" s="88">
        <f t="shared" si="10"/>
        <v>0</v>
      </c>
      <c r="G62" s="88" t="e">
        <f t="shared" si="11"/>
        <v>#DIV/0!</v>
      </c>
      <c r="H62" s="88" t="e">
        <f t="shared" si="12"/>
        <v>#DIV/0!</v>
      </c>
    </row>
    <row r="63" spans="1:8" ht="15" customHeight="1" x14ac:dyDescent="0.25">
      <c r="A63" s="43" t="s">
        <v>71</v>
      </c>
      <c r="B63" s="42"/>
      <c r="C63" s="88"/>
      <c r="D63" s="89">
        <f>SUM(D56:D62)</f>
        <v>0</v>
      </c>
      <c r="E63" s="89"/>
      <c r="F63" s="89">
        <f>SUM(F56:F62)</f>
        <v>0</v>
      </c>
      <c r="G63" s="89" t="e">
        <f>SUM(G56:G62)</f>
        <v>#DIV/0!</v>
      </c>
      <c r="H63" s="89" t="e">
        <f>SUM(H56:H62)</f>
        <v>#DIV/0!</v>
      </c>
    </row>
    <row r="64" spans="1:8" ht="15" customHeight="1" x14ac:dyDescent="0.2">
      <c r="A64" s="60" t="s">
        <v>72</v>
      </c>
      <c r="B64" s="149"/>
      <c r="C64" s="88">
        <v>0.97970000000000002</v>
      </c>
      <c r="D64" s="88">
        <f t="shared" si="9"/>
        <v>0</v>
      </c>
      <c r="E64" s="88">
        <v>0.95199999999999996</v>
      </c>
      <c r="F64" s="88">
        <f>D64*E64</f>
        <v>0</v>
      </c>
      <c r="G64" s="88" t="e">
        <f>(F64/$F$112)*100</f>
        <v>#DIV/0!</v>
      </c>
      <c r="H64" s="88" t="e">
        <f t="shared" si="12"/>
        <v>#DIV/0!</v>
      </c>
    </row>
    <row r="65" spans="1:8" ht="15" customHeight="1" x14ac:dyDescent="0.2">
      <c r="A65" s="60" t="s">
        <v>72</v>
      </c>
      <c r="B65" s="149"/>
      <c r="C65" s="88">
        <v>0.97970000000000002</v>
      </c>
      <c r="D65" s="88">
        <f t="shared" si="9"/>
        <v>0</v>
      </c>
      <c r="E65" s="88">
        <v>0.95199999999999996</v>
      </c>
      <c r="F65" s="88">
        <f>D65*E65</f>
        <v>0</v>
      </c>
      <c r="G65" s="88" t="e">
        <f>(F65/$F$112)*100</f>
        <v>#DIV/0!</v>
      </c>
      <c r="H65" s="88" t="e">
        <f t="shared" si="12"/>
        <v>#DIV/0!</v>
      </c>
    </row>
    <row r="66" spans="1:8" s="63" customFormat="1" ht="15" customHeight="1" x14ac:dyDescent="0.2">
      <c r="A66" s="60" t="s">
        <v>74</v>
      </c>
      <c r="B66" s="149"/>
      <c r="C66" s="88">
        <v>0.97970000000000002</v>
      </c>
      <c r="D66" s="88">
        <f t="shared" si="9"/>
        <v>0</v>
      </c>
      <c r="E66" s="88">
        <v>0.95199999999999996</v>
      </c>
      <c r="F66" s="88">
        <f>D66*E66</f>
        <v>0</v>
      </c>
      <c r="G66" s="88" t="e">
        <f>(F66/$F$112)*100</f>
        <v>#DIV/0!</v>
      </c>
      <c r="H66" s="88" t="e">
        <f t="shared" si="12"/>
        <v>#DIV/0!</v>
      </c>
    </row>
    <row r="67" spans="1:8" ht="15" customHeight="1" x14ac:dyDescent="0.2">
      <c r="A67" s="60" t="s">
        <v>75</v>
      </c>
      <c r="B67" s="149"/>
      <c r="C67" s="88">
        <v>0.97970000000000002</v>
      </c>
      <c r="D67" s="88">
        <f t="shared" si="9"/>
        <v>0</v>
      </c>
      <c r="E67" s="88">
        <v>0.95199999999999996</v>
      </c>
      <c r="F67" s="88">
        <f>D67*E67</f>
        <v>0</v>
      </c>
      <c r="G67" s="88" t="e">
        <f>(F67/$F$112)*100</f>
        <v>#DIV/0!</v>
      </c>
      <c r="H67" s="88" t="e">
        <f t="shared" si="12"/>
        <v>#DIV/0!</v>
      </c>
    </row>
    <row r="68" spans="1:8" ht="15" customHeight="1" x14ac:dyDescent="0.2">
      <c r="A68" s="60" t="s">
        <v>76</v>
      </c>
      <c r="B68" s="149"/>
      <c r="C68" s="88">
        <v>0.97970000000000002</v>
      </c>
      <c r="D68" s="88">
        <f t="shared" si="9"/>
        <v>0</v>
      </c>
      <c r="E68" s="88">
        <v>0.95199999999999996</v>
      </c>
      <c r="F68" s="88">
        <f>D68*E68</f>
        <v>0</v>
      </c>
      <c r="G68" s="88" t="e">
        <f>(F68/$F$112)*100</f>
        <v>#DIV/0!</v>
      </c>
      <c r="H68" s="88" t="e">
        <f t="shared" si="12"/>
        <v>#DIV/0!</v>
      </c>
    </row>
    <row r="69" spans="1:8" ht="15" customHeight="1" x14ac:dyDescent="0.25">
      <c r="A69" s="43" t="s">
        <v>77</v>
      </c>
      <c r="B69" s="42"/>
      <c r="C69" s="88"/>
      <c r="D69" s="194">
        <f>SUM(D64:D68)</f>
        <v>0</v>
      </c>
      <c r="E69" s="194"/>
      <c r="F69" s="194">
        <f>SUM(F64:F68)</f>
        <v>0</v>
      </c>
      <c r="G69" s="194" t="e">
        <f>SUM(G64:G68)</f>
        <v>#DIV/0!</v>
      </c>
      <c r="H69" s="194" t="e">
        <f>SUM(H64:H68)</f>
        <v>#DIV/0!</v>
      </c>
    </row>
    <row r="70" spans="1:8" s="61" customFormat="1" ht="15" customHeight="1" x14ac:dyDescent="0.25">
      <c r="A70" s="43" t="s">
        <v>78</v>
      </c>
      <c r="B70" s="42"/>
      <c r="C70" s="89"/>
      <c r="D70" s="89">
        <f>D55+D63+D69</f>
        <v>0</v>
      </c>
      <c r="E70" s="89"/>
      <c r="F70" s="89">
        <f>F55+F63+F69</f>
        <v>0</v>
      </c>
      <c r="G70" s="89" t="e">
        <f>G55+G63+G69</f>
        <v>#DIV/0!</v>
      </c>
      <c r="H70" s="89" t="e">
        <f>H55+H63+H69</f>
        <v>#DIV/0!</v>
      </c>
    </row>
    <row r="71" spans="1:8" ht="15" customHeight="1" x14ac:dyDescent="0.2">
      <c r="A71" s="60" t="s">
        <v>79</v>
      </c>
      <c r="B71" s="149"/>
      <c r="C71" s="88">
        <v>1.0354000000000001</v>
      </c>
      <c r="D71" s="88">
        <f t="shared" ref="D71:D98" si="13">B71*C71</f>
        <v>0</v>
      </c>
      <c r="E71" s="88">
        <v>0.94169999999999998</v>
      </c>
      <c r="F71" s="88">
        <f t="shared" ref="F71:F84" si="14">D71*E71</f>
        <v>0</v>
      </c>
      <c r="G71" s="88" t="e">
        <f t="shared" ref="G71:G84" si="15">(F71/$F$112)*100</f>
        <v>#DIV/0!</v>
      </c>
      <c r="H71" s="88" t="e">
        <f t="shared" ref="H71:H108" si="16">F71/$E$16</f>
        <v>#DIV/0!</v>
      </c>
    </row>
    <row r="72" spans="1:8" ht="15" customHeight="1" x14ac:dyDescent="0.2">
      <c r="A72" s="60" t="s">
        <v>80</v>
      </c>
      <c r="B72" s="149"/>
      <c r="C72" s="88">
        <v>1.0026999999999999</v>
      </c>
      <c r="D72" s="88">
        <f t="shared" si="13"/>
        <v>0</v>
      </c>
      <c r="E72" s="88">
        <v>0.94489999999999996</v>
      </c>
      <c r="F72" s="88">
        <f t="shared" si="14"/>
        <v>0</v>
      </c>
      <c r="G72" s="88" t="e">
        <f t="shared" si="15"/>
        <v>#DIV/0!</v>
      </c>
      <c r="H72" s="88" t="e">
        <f t="shared" si="16"/>
        <v>#DIV/0!</v>
      </c>
    </row>
    <row r="73" spans="1:8" ht="15" customHeight="1" x14ac:dyDescent="0.2">
      <c r="A73" s="60" t="s">
        <v>82</v>
      </c>
      <c r="B73" s="149"/>
      <c r="C73" s="88">
        <v>1.0117</v>
      </c>
      <c r="D73" s="88">
        <f t="shared" si="13"/>
        <v>0</v>
      </c>
      <c r="E73" s="88">
        <v>0.94769999999999999</v>
      </c>
      <c r="F73" s="88">
        <f t="shared" si="14"/>
        <v>0</v>
      </c>
      <c r="G73" s="88" t="e">
        <f t="shared" si="15"/>
        <v>#DIV/0!</v>
      </c>
      <c r="H73" s="88" t="e">
        <f t="shared" si="16"/>
        <v>#DIV/0!</v>
      </c>
    </row>
    <row r="74" spans="1:8" ht="15" customHeight="1" x14ac:dyDescent="0.2">
      <c r="A74" s="60" t="s">
        <v>83</v>
      </c>
      <c r="B74" s="149"/>
      <c r="C74" s="88">
        <v>1.0117</v>
      </c>
      <c r="D74" s="88">
        <f t="shared" si="13"/>
        <v>0</v>
      </c>
      <c r="E74" s="88">
        <v>0.94769999999999999</v>
      </c>
      <c r="F74" s="88">
        <f t="shared" si="14"/>
        <v>0</v>
      </c>
      <c r="G74" s="88" t="e">
        <f t="shared" si="15"/>
        <v>#DIV/0!</v>
      </c>
      <c r="H74" s="88" t="e">
        <f t="shared" si="16"/>
        <v>#DIV/0!</v>
      </c>
    </row>
    <row r="75" spans="1:8" ht="15" customHeight="1" x14ac:dyDescent="0.2">
      <c r="A75" s="60" t="s">
        <v>84</v>
      </c>
      <c r="B75" s="149"/>
      <c r="C75" s="88">
        <v>1.0017</v>
      </c>
      <c r="D75" s="88">
        <f t="shared" si="13"/>
        <v>0</v>
      </c>
      <c r="E75" s="88">
        <v>0.95030000000000003</v>
      </c>
      <c r="F75" s="88">
        <f t="shared" si="14"/>
        <v>0</v>
      </c>
      <c r="G75" s="88" t="e">
        <f t="shared" si="15"/>
        <v>#DIV/0!</v>
      </c>
      <c r="H75" s="88" t="e">
        <f t="shared" si="16"/>
        <v>#DIV/0!</v>
      </c>
    </row>
    <row r="76" spans="1:8" ht="15" customHeight="1" x14ac:dyDescent="0.2">
      <c r="A76" s="60" t="s">
        <v>85</v>
      </c>
      <c r="B76" s="149"/>
      <c r="C76" s="88">
        <v>0.99319999999999997</v>
      </c>
      <c r="D76" s="88">
        <f t="shared" si="13"/>
        <v>0</v>
      </c>
      <c r="E76" s="88">
        <v>0.95269999999999999</v>
      </c>
      <c r="F76" s="88">
        <f t="shared" si="14"/>
        <v>0</v>
      </c>
      <c r="G76" s="88" t="e">
        <f t="shared" si="15"/>
        <v>#DIV/0!</v>
      </c>
      <c r="H76" s="88" t="e">
        <f t="shared" si="16"/>
        <v>#DIV/0!</v>
      </c>
    </row>
    <row r="77" spans="1:8" ht="15" customHeight="1" x14ac:dyDescent="0.2">
      <c r="A77" s="60" t="s">
        <v>86</v>
      </c>
      <c r="B77" s="149"/>
      <c r="C77" s="88">
        <v>0.99319999999999997</v>
      </c>
      <c r="D77" s="88">
        <f t="shared" si="13"/>
        <v>0</v>
      </c>
      <c r="E77" s="88">
        <v>0.95269999999999999</v>
      </c>
      <c r="F77" s="88">
        <f t="shared" si="14"/>
        <v>0</v>
      </c>
      <c r="G77" s="88" t="e">
        <f t="shared" si="15"/>
        <v>#DIV/0!</v>
      </c>
      <c r="H77" s="88" t="e">
        <f t="shared" si="16"/>
        <v>#DIV/0!</v>
      </c>
    </row>
    <row r="78" spans="1:8" ht="15" customHeight="1" x14ac:dyDescent="0.2">
      <c r="A78" s="60" t="s">
        <v>87</v>
      </c>
      <c r="B78" s="149"/>
      <c r="C78" s="88">
        <v>0.99319999999999997</v>
      </c>
      <c r="D78" s="88">
        <f t="shared" si="13"/>
        <v>0</v>
      </c>
      <c r="E78" s="88">
        <v>0.95269999999999999</v>
      </c>
      <c r="F78" s="88">
        <f t="shared" si="14"/>
        <v>0</v>
      </c>
      <c r="G78" s="88" t="e">
        <f t="shared" si="15"/>
        <v>#DIV/0!</v>
      </c>
      <c r="H78" s="88" t="e">
        <f t="shared" si="16"/>
        <v>#DIV/0!</v>
      </c>
    </row>
    <row r="79" spans="1:8" ht="15" customHeight="1" x14ac:dyDescent="0.2">
      <c r="A79" s="60" t="s">
        <v>88</v>
      </c>
      <c r="B79" s="149"/>
      <c r="C79" s="88">
        <v>0.99319999999999997</v>
      </c>
      <c r="D79" s="88">
        <f t="shared" si="13"/>
        <v>0</v>
      </c>
      <c r="E79" s="88">
        <v>0.95269999999999999</v>
      </c>
      <c r="F79" s="88">
        <f t="shared" si="14"/>
        <v>0</v>
      </c>
      <c r="G79" s="88" t="e">
        <f t="shared" si="15"/>
        <v>#DIV/0!</v>
      </c>
      <c r="H79" s="88" t="e">
        <f t="shared" si="16"/>
        <v>#DIV/0!</v>
      </c>
    </row>
    <row r="80" spans="1:8" ht="15" customHeight="1" x14ac:dyDescent="0.2">
      <c r="A80" s="60" t="s">
        <v>89</v>
      </c>
      <c r="B80" s="149"/>
      <c r="C80" s="88">
        <v>0.99319999999999997</v>
      </c>
      <c r="D80" s="88">
        <f t="shared" si="13"/>
        <v>0</v>
      </c>
      <c r="E80" s="88">
        <v>0.95269999999999999</v>
      </c>
      <c r="F80" s="88">
        <f t="shared" si="14"/>
        <v>0</v>
      </c>
      <c r="G80" s="88" t="e">
        <f t="shared" si="15"/>
        <v>#DIV/0!</v>
      </c>
      <c r="H80" s="88" t="e">
        <f t="shared" si="16"/>
        <v>#DIV/0!</v>
      </c>
    </row>
    <row r="81" spans="1:8" ht="15" customHeight="1" x14ac:dyDescent="0.2">
      <c r="A81" s="60" t="s">
        <v>90</v>
      </c>
      <c r="B81" s="149"/>
      <c r="C81" s="88">
        <v>0.99319999999999997</v>
      </c>
      <c r="D81" s="88">
        <f t="shared" si="13"/>
        <v>0</v>
      </c>
      <c r="E81" s="88">
        <v>0.95269999999999999</v>
      </c>
      <c r="F81" s="88">
        <f t="shared" si="14"/>
        <v>0</v>
      </c>
      <c r="G81" s="88" t="e">
        <f t="shared" si="15"/>
        <v>#DIV/0!</v>
      </c>
      <c r="H81" s="88" t="e">
        <f t="shared" si="16"/>
        <v>#DIV/0!</v>
      </c>
    </row>
    <row r="82" spans="1:8" ht="15" customHeight="1" x14ac:dyDescent="0.2">
      <c r="A82" s="60" t="s">
        <v>91</v>
      </c>
      <c r="B82" s="149"/>
      <c r="C82" s="88">
        <v>0.99319999999999997</v>
      </c>
      <c r="D82" s="88">
        <f t="shared" si="13"/>
        <v>0</v>
      </c>
      <c r="E82" s="88">
        <v>0.95269999999999999</v>
      </c>
      <c r="F82" s="88">
        <f t="shared" si="14"/>
        <v>0</v>
      </c>
      <c r="G82" s="88" t="e">
        <f t="shared" si="15"/>
        <v>#DIV/0!</v>
      </c>
      <c r="H82" s="88" t="e">
        <f t="shared" si="16"/>
        <v>#DIV/0!</v>
      </c>
    </row>
    <row r="83" spans="1:8" ht="15" customHeight="1" x14ac:dyDescent="0.2">
      <c r="A83" s="60" t="s">
        <v>92</v>
      </c>
      <c r="B83" s="149"/>
      <c r="C83" s="88">
        <v>0.99319999999999997</v>
      </c>
      <c r="D83" s="88">
        <f t="shared" si="13"/>
        <v>0</v>
      </c>
      <c r="E83" s="88">
        <v>0.95269999999999999</v>
      </c>
      <c r="F83" s="88">
        <f t="shared" si="14"/>
        <v>0</v>
      </c>
      <c r="G83" s="88" t="e">
        <f t="shared" si="15"/>
        <v>#DIV/0!</v>
      </c>
      <c r="H83" s="88" t="e">
        <f t="shared" si="16"/>
        <v>#DIV/0!</v>
      </c>
    </row>
    <row r="84" spans="1:8" ht="15" customHeight="1" x14ac:dyDescent="0.2">
      <c r="A84" s="60" t="s">
        <v>93</v>
      </c>
      <c r="B84" s="149"/>
      <c r="C84" s="88">
        <v>0.99319999999999997</v>
      </c>
      <c r="D84" s="88">
        <f t="shared" si="13"/>
        <v>0</v>
      </c>
      <c r="E84" s="88">
        <v>0.95269999999999999</v>
      </c>
      <c r="F84" s="88">
        <f t="shared" si="14"/>
        <v>0</v>
      </c>
      <c r="G84" s="88" t="e">
        <f t="shared" si="15"/>
        <v>#DIV/0!</v>
      </c>
      <c r="H84" s="88" t="e">
        <f t="shared" si="16"/>
        <v>#DIV/0!</v>
      </c>
    </row>
    <row r="85" spans="1:8" s="61" customFormat="1" ht="15" customHeight="1" x14ac:dyDescent="0.25">
      <c r="A85" s="43" t="s">
        <v>94</v>
      </c>
      <c r="B85" s="42"/>
      <c r="C85" s="89"/>
      <c r="D85" s="89">
        <f>SUM(D76:D84)</f>
        <v>0</v>
      </c>
      <c r="E85" s="89"/>
      <c r="F85" s="89">
        <f t="shared" ref="F85:H85" si="17">SUM(F76:F84)</f>
        <v>0</v>
      </c>
      <c r="G85" s="89" t="e">
        <f t="shared" si="17"/>
        <v>#DIV/0!</v>
      </c>
      <c r="H85" s="89" t="e">
        <f t="shared" si="17"/>
        <v>#DIV/0!</v>
      </c>
    </row>
    <row r="86" spans="1:8" ht="15" customHeight="1" x14ac:dyDescent="0.2">
      <c r="A86" s="60" t="s">
        <v>95</v>
      </c>
      <c r="B86" s="149"/>
      <c r="C86" s="88">
        <v>0.97850000000000004</v>
      </c>
      <c r="D86" s="88">
        <f t="shared" si="13"/>
        <v>0</v>
      </c>
      <c r="E86" s="88">
        <v>0.95679999999999998</v>
      </c>
      <c r="F86" s="88">
        <f>D86*E86</f>
        <v>0</v>
      </c>
      <c r="G86" s="88" t="e">
        <f>(F86/$F$112)*100</f>
        <v>#DIV/0!</v>
      </c>
      <c r="H86" s="88" t="e">
        <f t="shared" si="16"/>
        <v>#DIV/0!</v>
      </c>
    </row>
    <row r="87" spans="1:8" ht="15" customHeight="1" x14ac:dyDescent="0.2">
      <c r="A87" s="60" t="s">
        <v>96</v>
      </c>
      <c r="B87" s="149"/>
      <c r="C87" s="88">
        <v>0.97850000000000004</v>
      </c>
      <c r="D87" s="88">
        <f t="shared" si="13"/>
        <v>0</v>
      </c>
      <c r="E87" s="88">
        <v>0.95679999999999998</v>
      </c>
      <c r="F87" s="88">
        <f>D87*E87</f>
        <v>0</v>
      </c>
      <c r="G87" s="88" t="e">
        <f>(F87/$F$112)*100</f>
        <v>#DIV/0!</v>
      </c>
      <c r="H87" s="88" t="e">
        <f t="shared" si="16"/>
        <v>#DIV/0!</v>
      </c>
    </row>
    <row r="88" spans="1:8" ht="15" customHeight="1" x14ac:dyDescent="0.2">
      <c r="A88" s="60" t="s">
        <v>97</v>
      </c>
      <c r="B88" s="149"/>
      <c r="C88" s="88">
        <v>0.96640000000000004</v>
      </c>
      <c r="D88" s="88">
        <f t="shared" si="13"/>
        <v>0</v>
      </c>
      <c r="E88" s="88">
        <v>0.96020000000000005</v>
      </c>
      <c r="F88" s="88">
        <f>D88*E88</f>
        <v>0</v>
      </c>
      <c r="G88" s="88" t="e">
        <f>(F88/$F$112)*100</f>
        <v>#DIV/0!</v>
      </c>
      <c r="H88" s="88" t="e">
        <f t="shared" si="16"/>
        <v>#DIV/0!</v>
      </c>
    </row>
    <row r="89" spans="1:8" ht="15" customHeight="1" x14ac:dyDescent="0.2">
      <c r="A89" s="60" t="s">
        <v>98</v>
      </c>
      <c r="B89" s="149"/>
      <c r="C89" s="88">
        <v>0.95640000000000003</v>
      </c>
      <c r="D89" s="88">
        <f t="shared" si="13"/>
        <v>0</v>
      </c>
      <c r="E89" s="88">
        <v>0.96319999999999995</v>
      </c>
      <c r="F89" s="88">
        <f>D89*E89</f>
        <v>0</v>
      </c>
      <c r="G89" s="88" t="e">
        <f>(F89/$F$112)*100</f>
        <v>#DIV/0!</v>
      </c>
      <c r="H89" s="88" t="e">
        <f t="shared" si="16"/>
        <v>#DIV/0!</v>
      </c>
    </row>
    <row r="90" spans="1:8" s="61" customFormat="1" ht="15" customHeight="1" x14ac:dyDescent="0.25">
      <c r="A90" s="43" t="s">
        <v>99</v>
      </c>
      <c r="B90" s="42"/>
      <c r="C90" s="89"/>
      <c r="D90" s="89">
        <f>((SUM(D85:D89))+(SUM(D71:D75)))</f>
        <v>0</v>
      </c>
      <c r="E90" s="89"/>
      <c r="F90" s="89">
        <f>((SUM(F85:F89))+(SUM(F71:F75)))</f>
        <v>0</v>
      </c>
      <c r="G90" s="89" t="e">
        <f>((SUM(G85:G89))+(SUM(G71:G75)))</f>
        <v>#DIV/0!</v>
      </c>
      <c r="H90" s="89" t="e">
        <f>((SUM(H85:H89))+(SUM(H71:H75)))</f>
        <v>#DIV/0!</v>
      </c>
    </row>
    <row r="91" spans="1:8" ht="15" customHeight="1" x14ac:dyDescent="0.2">
      <c r="A91" s="60" t="s">
        <v>100</v>
      </c>
      <c r="B91" s="149"/>
      <c r="C91" s="88">
        <v>0.98650000000000004</v>
      </c>
      <c r="D91" s="88">
        <f t="shared" si="13"/>
        <v>0</v>
      </c>
      <c r="E91" s="88">
        <v>0.95240000000000002</v>
      </c>
      <c r="F91" s="88">
        <f t="shared" ref="F91:F98" si="18">D91*E91</f>
        <v>0</v>
      </c>
      <c r="G91" s="88" t="e">
        <f t="shared" ref="G91:G98" si="19">(F91/$F$112)*100</f>
        <v>#DIV/0!</v>
      </c>
      <c r="H91" s="88" t="e">
        <f t="shared" si="16"/>
        <v>#DIV/0!</v>
      </c>
    </row>
    <row r="92" spans="1:8" ht="15" customHeight="1" x14ac:dyDescent="0.2">
      <c r="A92" s="60" t="s">
        <v>101</v>
      </c>
      <c r="B92" s="149"/>
      <c r="C92" s="88">
        <v>0.97970000000000002</v>
      </c>
      <c r="D92" s="88">
        <f t="shared" si="13"/>
        <v>0</v>
      </c>
      <c r="E92" s="88">
        <v>0.95199999999999996</v>
      </c>
      <c r="F92" s="88">
        <f t="shared" si="18"/>
        <v>0</v>
      </c>
      <c r="G92" s="88" t="e">
        <f t="shared" si="19"/>
        <v>#DIV/0!</v>
      </c>
      <c r="H92" s="88" t="e">
        <f t="shared" si="16"/>
        <v>#DIV/0!</v>
      </c>
    </row>
    <row r="93" spans="1:8" s="61" customFormat="1" ht="15" customHeight="1" x14ac:dyDescent="0.2">
      <c r="A93" s="60" t="s">
        <v>102</v>
      </c>
      <c r="B93" s="149"/>
      <c r="C93" s="88">
        <v>0.97240000000000004</v>
      </c>
      <c r="D93" s="88">
        <f t="shared" si="13"/>
        <v>0</v>
      </c>
      <c r="E93" s="88">
        <v>0.95650000000000002</v>
      </c>
      <c r="F93" s="88">
        <f t="shared" si="18"/>
        <v>0</v>
      </c>
      <c r="G93" s="88" t="e">
        <f t="shared" si="19"/>
        <v>#DIV/0!</v>
      </c>
      <c r="H93" s="88" t="e">
        <f t="shared" si="16"/>
        <v>#DIV/0!</v>
      </c>
    </row>
    <row r="94" spans="1:8" ht="15" customHeight="1" x14ac:dyDescent="0.2">
      <c r="A94" s="60" t="s">
        <v>104</v>
      </c>
      <c r="B94" s="149"/>
      <c r="C94" s="88">
        <v>0.96630000000000005</v>
      </c>
      <c r="D94" s="88">
        <f t="shared" si="13"/>
        <v>0</v>
      </c>
      <c r="E94" s="88">
        <v>0.95620000000000005</v>
      </c>
      <c r="F94" s="88">
        <f t="shared" si="18"/>
        <v>0</v>
      </c>
      <c r="G94" s="88" t="e">
        <f t="shared" si="19"/>
        <v>#DIV/0!</v>
      </c>
      <c r="H94" s="88" t="e">
        <f t="shared" si="16"/>
        <v>#DIV/0!</v>
      </c>
    </row>
    <row r="95" spans="1:8" ht="15" customHeight="1" x14ac:dyDescent="0.2">
      <c r="A95" s="60" t="s">
        <v>105</v>
      </c>
      <c r="B95" s="149"/>
      <c r="C95" s="88">
        <v>0.96030000000000004</v>
      </c>
      <c r="D95" s="88">
        <f t="shared" si="13"/>
        <v>0</v>
      </c>
      <c r="E95" s="88">
        <v>0.95599999999999996</v>
      </c>
      <c r="F95" s="88">
        <f t="shared" si="18"/>
        <v>0</v>
      </c>
      <c r="G95" s="88" t="e">
        <f t="shared" si="19"/>
        <v>#DIV/0!</v>
      </c>
      <c r="H95" s="88" t="e">
        <f t="shared" si="16"/>
        <v>#DIV/0!</v>
      </c>
    </row>
    <row r="96" spans="1:8" ht="15" customHeight="1" x14ac:dyDescent="0.2">
      <c r="A96" s="60" t="s">
        <v>106</v>
      </c>
      <c r="B96" s="149"/>
      <c r="C96" s="88">
        <v>0.96089999999999998</v>
      </c>
      <c r="D96" s="88">
        <f t="shared" si="13"/>
        <v>0</v>
      </c>
      <c r="E96" s="88">
        <v>0.96</v>
      </c>
      <c r="F96" s="88">
        <f t="shared" si="18"/>
        <v>0</v>
      </c>
      <c r="G96" s="88" t="e">
        <f t="shared" si="19"/>
        <v>#DIV/0!</v>
      </c>
      <c r="H96" s="88" t="e">
        <f t="shared" si="16"/>
        <v>#DIV/0!</v>
      </c>
    </row>
    <row r="97" spans="1:8" ht="15" customHeight="1" x14ac:dyDescent="0.2">
      <c r="A97" s="60" t="s">
        <v>107</v>
      </c>
      <c r="B97" s="149"/>
      <c r="C97" s="88">
        <v>0.94989999999999997</v>
      </c>
      <c r="D97" s="88">
        <f t="shared" si="13"/>
        <v>0</v>
      </c>
      <c r="E97" s="88">
        <v>0.95950000000000002</v>
      </c>
      <c r="F97" s="88">
        <f t="shared" si="18"/>
        <v>0</v>
      </c>
      <c r="G97" s="88" t="e">
        <f t="shared" si="19"/>
        <v>#DIV/0!</v>
      </c>
      <c r="H97" s="88" t="e">
        <f t="shared" si="16"/>
        <v>#DIV/0!</v>
      </c>
    </row>
    <row r="98" spans="1:8" ht="15" customHeight="1" x14ac:dyDescent="0.2">
      <c r="A98" s="60" t="s">
        <v>108</v>
      </c>
      <c r="B98" s="149"/>
      <c r="C98" s="88">
        <v>0.94430000000000003</v>
      </c>
      <c r="D98" s="88">
        <f t="shared" si="13"/>
        <v>0</v>
      </c>
      <c r="E98" s="88">
        <v>0.95930000000000004</v>
      </c>
      <c r="F98" s="88">
        <f t="shared" si="18"/>
        <v>0</v>
      </c>
      <c r="G98" s="88" t="e">
        <f t="shared" si="19"/>
        <v>#DIV/0!</v>
      </c>
      <c r="H98" s="88" t="e">
        <f t="shared" si="16"/>
        <v>#DIV/0!</v>
      </c>
    </row>
    <row r="99" spans="1:8" ht="15" customHeight="1" x14ac:dyDescent="0.25">
      <c r="A99" s="43" t="s">
        <v>109</v>
      </c>
      <c r="B99" s="42"/>
      <c r="C99" s="89"/>
      <c r="D99" s="89">
        <f>SUM(D91:D98)</f>
        <v>0</v>
      </c>
      <c r="E99" s="89"/>
      <c r="F99" s="89">
        <f t="shared" ref="F99:H99" si="20">SUM(F91:F98)</f>
        <v>0</v>
      </c>
      <c r="G99" s="89" t="e">
        <f t="shared" si="20"/>
        <v>#DIV/0!</v>
      </c>
      <c r="H99" s="89" t="e">
        <f t="shared" si="20"/>
        <v>#DIV/0!</v>
      </c>
    </row>
    <row r="100" spans="1:8" ht="15" customHeight="1" x14ac:dyDescent="0.2">
      <c r="A100" s="60" t="s">
        <v>110</v>
      </c>
      <c r="B100" s="149"/>
      <c r="C100" s="88">
        <v>0.97970000000000002</v>
      </c>
      <c r="D100" s="88">
        <f t="shared" ref="D100:D108" si="21">B100*C100</f>
        <v>0</v>
      </c>
      <c r="E100" s="88">
        <v>0.95199999999999996</v>
      </c>
      <c r="F100" s="88">
        <f t="shared" ref="F100:F108" si="22">D100*E100</f>
        <v>0</v>
      </c>
      <c r="G100" s="88" t="e">
        <f t="shared" ref="G100:G108" si="23">(F100/$F$112)*100</f>
        <v>#DIV/0!</v>
      </c>
      <c r="H100" s="88" t="e">
        <f t="shared" si="16"/>
        <v>#DIV/0!</v>
      </c>
    </row>
    <row r="101" spans="1:8" ht="15" customHeight="1" x14ac:dyDescent="0.2">
      <c r="A101" s="60" t="s">
        <v>111</v>
      </c>
      <c r="B101" s="149"/>
      <c r="C101" s="88">
        <v>0.97299999999999998</v>
      </c>
      <c r="D101" s="88">
        <f t="shared" si="21"/>
        <v>0</v>
      </c>
      <c r="E101" s="88">
        <v>0.95169999999999999</v>
      </c>
      <c r="F101" s="88">
        <f t="shared" si="22"/>
        <v>0</v>
      </c>
      <c r="G101" s="88" t="e">
        <f t="shared" si="23"/>
        <v>#DIV/0!</v>
      </c>
      <c r="H101" s="88" t="e">
        <f t="shared" si="16"/>
        <v>#DIV/0!</v>
      </c>
    </row>
    <row r="102" spans="1:8" ht="15" customHeight="1" x14ac:dyDescent="0.2">
      <c r="A102" s="60" t="s">
        <v>112</v>
      </c>
      <c r="B102" s="149"/>
      <c r="C102" s="88">
        <v>0.96630000000000005</v>
      </c>
      <c r="D102" s="88">
        <f t="shared" si="21"/>
        <v>0</v>
      </c>
      <c r="E102" s="88">
        <v>0.95620000000000005</v>
      </c>
      <c r="F102" s="88">
        <f t="shared" si="22"/>
        <v>0</v>
      </c>
      <c r="G102" s="88" t="e">
        <f t="shared" si="23"/>
        <v>#DIV/0!</v>
      </c>
      <c r="H102" s="88" t="e">
        <f t="shared" si="16"/>
        <v>#DIV/0!</v>
      </c>
    </row>
    <row r="103" spans="1:8" s="61" customFormat="1" ht="15" customHeight="1" x14ac:dyDescent="0.2">
      <c r="A103" s="60" t="s">
        <v>113</v>
      </c>
      <c r="B103" s="149"/>
      <c r="C103" s="88">
        <v>0.96030000000000004</v>
      </c>
      <c r="D103" s="88">
        <f t="shared" si="21"/>
        <v>0</v>
      </c>
      <c r="E103" s="88">
        <v>0.95599999999999996</v>
      </c>
      <c r="F103" s="88">
        <f t="shared" si="22"/>
        <v>0</v>
      </c>
      <c r="G103" s="88" t="e">
        <f t="shared" si="23"/>
        <v>#DIV/0!</v>
      </c>
      <c r="H103" s="88" t="e">
        <f t="shared" si="16"/>
        <v>#DIV/0!</v>
      </c>
    </row>
    <row r="104" spans="1:8" s="61" customFormat="1" ht="15" customHeight="1" x14ac:dyDescent="0.2">
      <c r="A104" s="60" t="s">
        <v>114</v>
      </c>
      <c r="B104" s="149"/>
      <c r="C104" s="88">
        <v>0.94520000000000004</v>
      </c>
      <c r="D104" s="88">
        <f t="shared" si="21"/>
        <v>0</v>
      </c>
      <c r="E104" s="88">
        <v>0.95569999999999999</v>
      </c>
      <c r="F104" s="88">
        <f t="shared" si="22"/>
        <v>0</v>
      </c>
      <c r="G104" s="88" t="e">
        <f t="shared" si="23"/>
        <v>#DIV/0!</v>
      </c>
      <c r="H104" s="88" t="e">
        <f t="shared" si="16"/>
        <v>#DIV/0!</v>
      </c>
    </row>
    <row r="105" spans="1:8" ht="15" customHeight="1" x14ac:dyDescent="0.2">
      <c r="A105" s="60" t="s">
        <v>115</v>
      </c>
      <c r="B105" s="149"/>
      <c r="C105" s="88">
        <v>0.95540000000000003</v>
      </c>
      <c r="D105" s="88">
        <f t="shared" si="21"/>
        <v>0</v>
      </c>
      <c r="E105" s="88">
        <v>0.95379999999999998</v>
      </c>
      <c r="F105" s="88">
        <f t="shared" si="22"/>
        <v>0</v>
      </c>
      <c r="G105" s="88" t="e">
        <f t="shared" si="23"/>
        <v>#DIV/0!</v>
      </c>
      <c r="H105" s="88" t="e">
        <f t="shared" si="16"/>
        <v>#DIV/0!</v>
      </c>
    </row>
    <row r="106" spans="1:8" ht="15" customHeight="1" x14ac:dyDescent="0.2">
      <c r="A106" s="60" t="s">
        <v>116</v>
      </c>
      <c r="B106" s="149"/>
      <c r="C106" s="88">
        <v>0.94430000000000003</v>
      </c>
      <c r="D106" s="88">
        <f t="shared" si="21"/>
        <v>0</v>
      </c>
      <c r="E106" s="88">
        <v>0.95930000000000004</v>
      </c>
      <c r="F106" s="88">
        <f t="shared" si="22"/>
        <v>0</v>
      </c>
      <c r="G106" s="88" t="e">
        <f t="shared" si="23"/>
        <v>#DIV/0!</v>
      </c>
      <c r="H106" s="88" t="e">
        <f t="shared" si="16"/>
        <v>#DIV/0!</v>
      </c>
    </row>
    <row r="107" spans="1:8" ht="15" customHeight="1" x14ac:dyDescent="0.2">
      <c r="A107" s="60" t="s">
        <v>117</v>
      </c>
      <c r="B107" s="149"/>
      <c r="C107" s="88">
        <v>0.94989999999999997</v>
      </c>
      <c r="D107" s="88">
        <f t="shared" si="21"/>
        <v>0</v>
      </c>
      <c r="E107" s="88">
        <v>0.95950000000000002</v>
      </c>
      <c r="F107" s="88">
        <f t="shared" si="22"/>
        <v>0</v>
      </c>
      <c r="G107" s="88" t="e">
        <f t="shared" si="23"/>
        <v>#DIV/0!</v>
      </c>
      <c r="H107" s="88" t="e">
        <f t="shared" si="16"/>
        <v>#DIV/0!</v>
      </c>
    </row>
    <row r="108" spans="1:8" s="38" customFormat="1" ht="15" customHeight="1" x14ac:dyDescent="0.2">
      <c r="A108" s="60" t="s">
        <v>118</v>
      </c>
      <c r="B108" s="149"/>
      <c r="C108" s="88">
        <v>0.93879999999999997</v>
      </c>
      <c r="D108" s="88">
        <f t="shared" si="21"/>
        <v>0</v>
      </c>
      <c r="E108" s="88">
        <v>0.95899999999999996</v>
      </c>
      <c r="F108" s="88">
        <f t="shared" si="22"/>
        <v>0</v>
      </c>
      <c r="G108" s="88" t="e">
        <f t="shared" si="23"/>
        <v>#DIV/0!</v>
      </c>
      <c r="H108" s="88" t="e">
        <f t="shared" si="16"/>
        <v>#DIV/0!</v>
      </c>
    </row>
    <row r="109" spans="1:8" s="38" customFormat="1" ht="15" customHeight="1" x14ac:dyDescent="0.25">
      <c r="A109" s="43" t="s">
        <v>119</v>
      </c>
      <c r="B109" s="56"/>
      <c r="C109" s="89"/>
      <c r="D109" s="89">
        <f>SUM(D100:D108)</f>
        <v>0</v>
      </c>
      <c r="E109" s="89"/>
      <c r="F109" s="89">
        <f t="shared" ref="F109:H109" si="24">SUM(F100:F108)</f>
        <v>0</v>
      </c>
      <c r="G109" s="89" t="e">
        <f t="shared" si="24"/>
        <v>#DIV/0!</v>
      </c>
      <c r="H109" s="89" t="e">
        <f t="shared" si="24"/>
        <v>#DIV/0!</v>
      </c>
    </row>
    <row r="110" spans="1:8" s="38" customFormat="1" ht="15" customHeight="1" x14ac:dyDescent="0.25">
      <c r="A110" s="43" t="s">
        <v>120</v>
      </c>
      <c r="B110" s="56"/>
      <c r="C110" s="89"/>
      <c r="D110" s="89">
        <f>D99+D109</f>
        <v>0</v>
      </c>
      <c r="E110" s="89"/>
      <c r="F110" s="89">
        <f t="shared" ref="F110:H110" si="25">F99+F109</f>
        <v>0</v>
      </c>
      <c r="G110" s="89" t="e">
        <f t="shared" si="25"/>
        <v>#DIV/0!</v>
      </c>
      <c r="H110" s="89" t="e">
        <f t="shared" si="25"/>
        <v>#DIV/0!</v>
      </c>
    </row>
    <row r="111" spans="1:8" s="38" customFormat="1" ht="16.5" customHeight="1" x14ac:dyDescent="0.35">
      <c r="A111" s="253" t="s">
        <v>133</v>
      </c>
      <c r="B111" s="253"/>
      <c r="C111" s="55"/>
      <c r="D111" s="90">
        <f>D45+D70+D90+D110</f>
        <v>0</v>
      </c>
      <c r="E111" s="55"/>
      <c r="F111" s="55"/>
      <c r="G111" s="55"/>
      <c r="H111"/>
    </row>
    <row r="112" spans="1:8" s="38" customFormat="1" ht="18.75" customHeight="1" x14ac:dyDescent="0.35">
      <c r="A112" s="229" t="s">
        <v>134</v>
      </c>
      <c r="B112" s="229"/>
      <c r="C112" s="51"/>
      <c r="D112" s="55"/>
      <c r="E112" s="74"/>
      <c r="F112" s="91">
        <f>F45+F70+F90+F110</f>
        <v>0</v>
      </c>
      <c r="G112" s="55"/>
      <c r="H112"/>
    </row>
    <row r="113" spans="1:8" s="38" customFormat="1" ht="15.75" x14ac:dyDescent="0.25">
      <c r="A113" s="254" t="s">
        <v>78</v>
      </c>
      <c r="B113" s="254"/>
      <c r="C113" s="190"/>
      <c r="D113" s="89">
        <f>D70</f>
        <v>0</v>
      </c>
      <c r="E113" s="89"/>
      <c r="F113" s="89">
        <f t="shared" ref="F113:H113" si="26">F70</f>
        <v>0</v>
      </c>
      <c r="G113" s="89" t="e">
        <f t="shared" si="26"/>
        <v>#DIV/0!</v>
      </c>
      <c r="H113" s="89" t="e">
        <f t="shared" si="26"/>
        <v>#DIV/0!</v>
      </c>
    </row>
    <row r="116" spans="1:8" ht="24.75" customHeight="1" x14ac:dyDescent="0.2">
      <c r="A116" s="248" t="s">
        <v>135</v>
      </c>
      <c r="B116" s="248"/>
      <c r="C116" s="248"/>
      <c r="D116" s="248"/>
      <c r="E116" s="248"/>
      <c r="F116" s="248"/>
      <c r="G116" s="248"/>
      <c r="H116" s="248"/>
    </row>
    <row r="178" spans="1:7" s="38" customFormat="1" x14ac:dyDescent="0.2">
      <c r="A178"/>
      <c r="B178"/>
      <c r="C178"/>
      <c r="D178"/>
      <c r="E178"/>
      <c r="F178"/>
      <c r="G178"/>
    </row>
    <row r="179" spans="1:7" s="38" customFormat="1" x14ac:dyDescent="0.2">
      <c r="A179"/>
      <c r="B179"/>
      <c r="C179"/>
      <c r="D179"/>
      <c r="E179"/>
      <c r="F179"/>
      <c r="G179"/>
    </row>
    <row r="180" spans="1:7" s="38" customFormat="1" x14ac:dyDescent="0.2">
      <c r="A180"/>
      <c r="B180"/>
      <c r="C180"/>
      <c r="D180"/>
      <c r="E180"/>
      <c r="F180"/>
      <c r="G180"/>
    </row>
    <row r="181" spans="1:7" s="38" customFormat="1" x14ac:dyDescent="0.2">
      <c r="A181" s="2"/>
      <c r="B181"/>
      <c r="C181"/>
      <c r="D181"/>
      <c r="E181"/>
      <c r="F181"/>
      <c r="G181"/>
    </row>
    <row r="182" spans="1:7" s="38" customFormat="1" x14ac:dyDescent="0.2">
      <c r="A182" s="2"/>
      <c r="B182"/>
      <c r="C182"/>
      <c r="D182"/>
      <c r="E182"/>
      <c r="F182"/>
      <c r="G182"/>
    </row>
    <row r="183" spans="1:7" s="38" customFormat="1" x14ac:dyDescent="0.2">
      <c r="A183"/>
      <c r="B183"/>
      <c r="C183"/>
      <c r="D183"/>
      <c r="E183"/>
      <c r="F183"/>
      <c r="G183"/>
    </row>
    <row r="184" spans="1:7" s="38" customFormat="1" x14ac:dyDescent="0.2">
      <c r="A184" s="2"/>
      <c r="B184"/>
      <c r="C184"/>
      <c r="D184"/>
      <c r="E184"/>
      <c r="F184"/>
      <c r="G184"/>
    </row>
    <row r="185" spans="1:7" s="38" customFormat="1" x14ac:dyDescent="0.2">
      <c r="A185" s="2"/>
      <c r="B185"/>
      <c r="C185"/>
      <c r="D185"/>
      <c r="E185"/>
      <c r="F185"/>
      <c r="G185"/>
    </row>
    <row r="186" spans="1:7" s="38" customFormat="1" x14ac:dyDescent="0.2">
      <c r="A186" s="2"/>
      <c r="B186"/>
      <c r="C186"/>
      <c r="D186"/>
      <c r="E186"/>
      <c r="F186"/>
      <c r="G186"/>
    </row>
    <row r="187" spans="1:7" s="38" customFormat="1" x14ac:dyDescent="0.2">
      <c r="A187"/>
      <c r="B187"/>
      <c r="C187"/>
      <c r="D187"/>
      <c r="E187"/>
      <c r="F187"/>
      <c r="G187"/>
    </row>
    <row r="188" spans="1:7" s="38" customFormat="1" x14ac:dyDescent="0.2">
      <c r="A188" s="2"/>
      <c r="B188"/>
      <c r="C188"/>
      <c r="D188"/>
      <c r="E188"/>
      <c r="F188"/>
      <c r="G188"/>
    </row>
    <row r="189" spans="1:7" s="38" customFormat="1" x14ac:dyDescent="0.2">
      <c r="A189" s="2"/>
      <c r="B189"/>
      <c r="C189"/>
      <c r="D189"/>
      <c r="E189"/>
      <c r="F189"/>
      <c r="G189"/>
    </row>
    <row r="190" spans="1:7" s="38" customFormat="1" x14ac:dyDescent="0.2">
      <c r="A190" s="2"/>
      <c r="B190"/>
      <c r="C190"/>
      <c r="D190"/>
      <c r="E190"/>
      <c r="F190"/>
      <c r="G190"/>
    </row>
    <row r="191" spans="1:7" s="38" customFormat="1" x14ac:dyDescent="0.2">
      <c r="A191"/>
      <c r="B191"/>
      <c r="C191"/>
      <c r="D191"/>
      <c r="E191"/>
      <c r="F191"/>
      <c r="G191"/>
    </row>
    <row r="192" spans="1:7" s="38" customFormat="1" x14ac:dyDescent="0.2">
      <c r="A192"/>
      <c r="B192"/>
      <c r="C192"/>
      <c r="D192"/>
      <c r="E192"/>
      <c r="F192"/>
      <c r="G192"/>
    </row>
    <row r="193" spans="1:7" s="38" customFormat="1" x14ac:dyDescent="0.2">
      <c r="A193"/>
      <c r="B193"/>
      <c r="C193"/>
      <c r="D193"/>
      <c r="E193"/>
      <c r="F193"/>
      <c r="G193"/>
    </row>
    <row r="194" spans="1:7" s="38" customFormat="1" x14ac:dyDescent="0.2">
      <c r="A194"/>
      <c r="B194"/>
      <c r="C194"/>
      <c r="D194"/>
      <c r="E194"/>
      <c r="F194"/>
      <c r="G194"/>
    </row>
    <row r="195" spans="1:7" s="38" customFormat="1" x14ac:dyDescent="0.2">
      <c r="A195"/>
      <c r="B195"/>
      <c r="C195"/>
      <c r="D195"/>
      <c r="E195"/>
      <c r="F195"/>
      <c r="G195"/>
    </row>
    <row r="196" spans="1:7" s="38" customFormat="1" x14ac:dyDescent="0.2">
      <c r="A196"/>
      <c r="B196"/>
      <c r="C196"/>
      <c r="D196"/>
      <c r="E196"/>
      <c r="F196"/>
      <c r="G196"/>
    </row>
    <row r="197" spans="1:7" s="38" customFormat="1" x14ac:dyDescent="0.2">
      <c r="A197"/>
      <c r="B197"/>
      <c r="C197"/>
      <c r="D197"/>
      <c r="E197"/>
      <c r="F197"/>
      <c r="G197"/>
    </row>
    <row r="198" spans="1:7" s="38" customFormat="1" x14ac:dyDescent="0.2">
      <c r="A198"/>
      <c r="B198"/>
      <c r="C198"/>
      <c r="D198"/>
      <c r="E198"/>
      <c r="F198"/>
      <c r="G198"/>
    </row>
    <row r="199" spans="1:7" s="38" customFormat="1" x14ac:dyDescent="0.2">
      <c r="A199"/>
      <c r="B199"/>
      <c r="C199"/>
      <c r="D199"/>
      <c r="E199"/>
      <c r="F199"/>
      <c r="G199"/>
    </row>
    <row r="200" spans="1:7" s="38" customFormat="1" x14ac:dyDescent="0.2">
      <c r="A200"/>
      <c r="B200"/>
      <c r="C200"/>
      <c r="D200"/>
      <c r="E200"/>
      <c r="F200"/>
      <c r="G200"/>
    </row>
    <row r="201" spans="1:7" s="38" customFormat="1" x14ac:dyDescent="0.2">
      <c r="A201"/>
      <c r="B201"/>
      <c r="C201"/>
      <c r="D201"/>
      <c r="E201"/>
      <c r="F201"/>
      <c r="G201"/>
    </row>
    <row r="202" spans="1:7" s="38" customFormat="1" x14ac:dyDescent="0.2">
      <c r="A202" s="2"/>
      <c r="B202"/>
      <c r="C202"/>
      <c r="D202"/>
      <c r="E202"/>
      <c r="F202"/>
      <c r="G202"/>
    </row>
    <row r="203" spans="1:7" s="38" customFormat="1" x14ac:dyDescent="0.2">
      <c r="A203"/>
      <c r="B203"/>
      <c r="C203"/>
      <c r="D203"/>
      <c r="E203"/>
      <c r="F203"/>
      <c r="G203"/>
    </row>
    <row r="204" spans="1:7" s="38" customFormat="1" x14ac:dyDescent="0.2">
      <c r="A204"/>
      <c r="B204"/>
      <c r="C204"/>
      <c r="D204"/>
      <c r="E204"/>
      <c r="F204"/>
      <c r="G204"/>
    </row>
    <row r="205" spans="1:7" s="38" customFormat="1" x14ac:dyDescent="0.2">
      <c r="A205"/>
      <c r="B205"/>
      <c r="C205"/>
      <c r="D205"/>
      <c r="E205"/>
      <c r="F205"/>
      <c r="G205"/>
    </row>
    <row r="206" spans="1:7" s="38" customFormat="1" x14ac:dyDescent="0.2">
      <c r="A206"/>
      <c r="B206"/>
      <c r="C206"/>
      <c r="D206"/>
      <c r="E206"/>
      <c r="F206"/>
      <c r="G206"/>
    </row>
    <row r="207" spans="1:7" s="38" customFormat="1" x14ac:dyDescent="0.2">
      <c r="A207"/>
      <c r="B207"/>
      <c r="C207"/>
      <c r="D207"/>
      <c r="E207"/>
      <c r="F207"/>
      <c r="G207"/>
    </row>
    <row r="208" spans="1:7" s="38" customFormat="1" x14ac:dyDescent="0.2">
      <c r="A208"/>
      <c r="B208"/>
      <c r="C208"/>
      <c r="D208"/>
      <c r="E208"/>
      <c r="F208"/>
      <c r="G208"/>
    </row>
    <row r="209" spans="1:7" s="38" customFormat="1" x14ac:dyDescent="0.2">
      <c r="A209"/>
      <c r="B209"/>
      <c r="C209"/>
      <c r="D209"/>
      <c r="E209"/>
      <c r="F209"/>
      <c r="G209"/>
    </row>
    <row r="210" spans="1:7" s="38" customFormat="1" x14ac:dyDescent="0.2">
      <c r="A210"/>
      <c r="B210"/>
      <c r="C210"/>
      <c r="D210"/>
      <c r="E210"/>
      <c r="F210"/>
      <c r="G210"/>
    </row>
    <row r="211" spans="1:7" s="38" customFormat="1" x14ac:dyDescent="0.2">
      <c r="A211"/>
      <c r="B211"/>
      <c r="C211"/>
      <c r="D211"/>
      <c r="E211"/>
      <c r="F211"/>
      <c r="G211"/>
    </row>
    <row r="212" spans="1:7" s="38" customFormat="1" x14ac:dyDescent="0.2">
      <c r="A212"/>
      <c r="B212"/>
      <c r="C212"/>
      <c r="D212"/>
      <c r="E212"/>
      <c r="F212"/>
      <c r="G212"/>
    </row>
    <row r="213" spans="1:7" s="38" customFormat="1" x14ac:dyDescent="0.2">
      <c r="A213"/>
      <c r="B213"/>
      <c r="C213"/>
      <c r="D213"/>
      <c r="E213"/>
      <c r="F213"/>
      <c r="G213"/>
    </row>
    <row r="214" spans="1:7" s="38" customFormat="1" x14ac:dyDescent="0.2">
      <c r="A214" s="2"/>
      <c r="B214"/>
      <c r="C214"/>
      <c r="D214"/>
      <c r="E214"/>
      <c r="F214"/>
      <c r="G214"/>
    </row>
    <row r="215" spans="1:7" s="38" customFormat="1" x14ac:dyDescent="0.2">
      <c r="A215"/>
      <c r="B215"/>
      <c r="C215"/>
      <c r="D215"/>
      <c r="E215"/>
      <c r="F215"/>
      <c r="G215"/>
    </row>
    <row r="216" spans="1:7" s="38" customFormat="1" x14ac:dyDescent="0.2">
      <c r="A216"/>
      <c r="B216"/>
      <c r="C216"/>
      <c r="D216"/>
      <c r="E216"/>
      <c r="F216"/>
      <c r="G216"/>
    </row>
    <row r="217" spans="1:7" s="38" customFormat="1" x14ac:dyDescent="0.2">
      <c r="A217"/>
      <c r="B217"/>
      <c r="C217"/>
      <c r="D217"/>
      <c r="E217"/>
      <c r="F217"/>
      <c r="G217"/>
    </row>
    <row r="218" spans="1:7" s="38" customFormat="1" x14ac:dyDescent="0.2">
      <c r="A218"/>
      <c r="B218"/>
      <c r="C218"/>
      <c r="D218"/>
      <c r="E218"/>
      <c r="F218"/>
      <c r="G218"/>
    </row>
    <row r="219" spans="1:7" s="38" customFormat="1" x14ac:dyDescent="0.2">
      <c r="A219"/>
      <c r="B219"/>
      <c r="C219"/>
      <c r="D219"/>
      <c r="E219"/>
      <c r="F219"/>
      <c r="G219"/>
    </row>
    <row r="220" spans="1:7" s="38" customFormat="1" x14ac:dyDescent="0.2">
      <c r="A220" s="2"/>
      <c r="B220"/>
      <c r="C220"/>
      <c r="D220"/>
      <c r="E220"/>
      <c r="F220"/>
      <c r="G220"/>
    </row>
    <row r="221" spans="1:7" s="38" customFormat="1" x14ac:dyDescent="0.2">
      <c r="A221" s="2"/>
      <c r="B221"/>
      <c r="C221"/>
      <c r="D221"/>
      <c r="E221"/>
      <c r="F221"/>
      <c r="G221"/>
    </row>
    <row r="222" spans="1:7" s="38" customFormat="1" x14ac:dyDescent="0.2">
      <c r="A222"/>
      <c r="B222"/>
      <c r="C222"/>
      <c r="D222"/>
      <c r="E222"/>
      <c r="F222"/>
      <c r="G222"/>
    </row>
    <row r="223" spans="1:7" s="38" customFormat="1" x14ac:dyDescent="0.2">
      <c r="A223"/>
      <c r="B223"/>
      <c r="C223"/>
      <c r="D223"/>
      <c r="E223"/>
      <c r="F223"/>
      <c r="G223"/>
    </row>
    <row r="224" spans="1:7" s="38" customFormat="1" x14ac:dyDescent="0.2">
      <c r="A224"/>
      <c r="B224"/>
      <c r="C224"/>
      <c r="D224"/>
      <c r="E224"/>
      <c r="F224"/>
      <c r="G224"/>
    </row>
    <row r="225" spans="1:7" s="38" customFormat="1" x14ac:dyDescent="0.2">
      <c r="A225"/>
      <c r="B225"/>
      <c r="C225"/>
      <c r="D225"/>
      <c r="E225"/>
      <c r="F225"/>
      <c r="G225"/>
    </row>
    <row r="226" spans="1:7" s="38" customFormat="1" x14ac:dyDescent="0.2">
      <c r="A226" s="2"/>
      <c r="B226"/>
      <c r="C226"/>
      <c r="D226"/>
      <c r="E226"/>
      <c r="F226"/>
      <c r="G226"/>
    </row>
    <row r="227" spans="1:7" s="38" customFormat="1" x14ac:dyDescent="0.2">
      <c r="A227"/>
      <c r="B227"/>
      <c r="C227"/>
      <c r="D227"/>
      <c r="E227"/>
      <c r="F227"/>
      <c r="G227"/>
    </row>
    <row r="228" spans="1:7" s="38" customFormat="1" x14ac:dyDescent="0.2">
      <c r="A228" s="2"/>
      <c r="B228"/>
      <c r="C228"/>
      <c r="D228"/>
      <c r="E228"/>
      <c r="F228"/>
      <c r="G228"/>
    </row>
    <row r="229" spans="1:7" s="38" customFormat="1" x14ac:dyDescent="0.2">
      <c r="A229"/>
      <c r="B229"/>
      <c r="C229"/>
      <c r="D229"/>
      <c r="E229"/>
      <c r="F229"/>
      <c r="G229"/>
    </row>
    <row r="230" spans="1:7" s="38" customFormat="1" x14ac:dyDescent="0.2">
      <c r="A230"/>
      <c r="B230"/>
      <c r="C230"/>
      <c r="D230"/>
      <c r="E230"/>
      <c r="F230"/>
      <c r="G230"/>
    </row>
    <row r="231" spans="1:7" s="38" customFormat="1" x14ac:dyDescent="0.2">
      <c r="A231" s="2"/>
      <c r="B231"/>
      <c r="C231"/>
      <c r="D231"/>
      <c r="E231"/>
      <c r="F231"/>
      <c r="G231"/>
    </row>
    <row r="232" spans="1:7" s="38" customFormat="1" x14ac:dyDescent="0.2">
      <c r="A232"/>
      <c r="B232"/>
      <c r="C232"/>
      <c r="D232"/>
      <c r="E232"/>
      <c r="F232"/>
      <c r="G232"/>
    </row>
    <row r="233" spans="1:7" s="38" customFormat="1" x14ac:dyDescent="0.2">
      <c r="A233"/>
      <c r="B233"/>
      <c r="C233"/>
      <c r="D233"/>
      <c r="E233"/>
      <c r="F233"/>
      <c r="G233"/>
    </row>
    <row r="234" spans="1:7" s="38" customFormat="1" x14ac:dyDescent="0.2">
      <c r="A234" s="2"/>
      <c r="B234"/>
      <c r="C234"/>
      <c r="D234"/>
      <c r="E234"/>
      <c r="F234"/>
      <c r="G234"/>
    </row>
    <row r="235" spans="1:7" s="38" customFormat="1" x14ac:dyDescent="0.2">
      <c r="A235"/>
      <c r="B235"/>
      <c r="C235"/>
      <c r="D235"/>
      <c r="E235"/>
      <c r="F235"/>
      <c r="G235"/>
    </row>
    <row r="236" spans="1:7" s="38" customFormat="1" x14ac:dyDescent="0.2">
      <c r="A236"/>
      <c r="B236"/>
      <c r="C236"/>
      <c r="D236"/>
      <c r="E236"/>
      <c r="F236"/>
      <c r="G236"/>
    </row>
    <row r="237" spans="1:7" s="38" customFormat="1" x14ac:dyDescent="0.2">
      <c r="A237"/>
      <c r="B237"/>
      <c r="C237"/>
      <c r="D237"/>
      <c r="E237"/>
      <c r="F237"/>
      <c r="G237"/>
    </row>
    <row r="238" spans="1:7" s="38" customFormat="1" x14ac:dyDescent="0.2">
      <c r="A238"/>
      <c r="B238"/>
      <c r="C238"/>
      <c r="D238"/>
      <c r="E238"/>
      <c r="F238"/>
      <c r="G238"/>
    </row>
    <row r="239" spans="1:7" s="38" customFormat="1" x14ac:dyDescent="0.2">
      <c r="A239"/>
      <c r="B239"/>
      <c r="C239"/>
      <c r="D239"/>
      <c r="E239"/>
      <c r="F239"/>
      <c r="G239"/>
    </row>
    <row r="240" spans="1:7" s="38" customFormat="1" x14ac:dyDescent="0.2">
      <c r="A240"/>
      <c r="B240"/>
      <c r="C240"/>
      <c r="D240"/>
      <c r="E240"/>
      <c r="F240"/>
      <c r="G240"/>
    </row>
    <row r="241" spans="1:7" s="38" customFormat="1" x14ac:dyDescent="0.2">
      <c r="A241"/>
      <c r="B241"/>
      <c r="C241"/>
      <c r="D241"/>
      <c r="E241"/>
      <c r="F241"/>
      <c r="G241"/>
    </row>
    <row r="242" spans="1:7" s="38" customFormat="1" x14ac:dyDescent="0.2">
      <c r="A242"/>
      <c r="B242"/>
      <c r="C242"/>
      <c r="D242"/>
      <c r="E242"/>
      <c r="F242"/>
      <c r="G242"/>
    </row>
    <row r="243" spans="1:7" s="38" customFormat="1" x14ac:dyDescent="0.2">
      <c r="A243"/>
      <c r="B243"/>
      <c r="C243"/>
      <c r="D243"/>
      <c r="E243"/>
      <c r="F243"/>
      <c r="G243"/>
    </row>
    <row r="244" spans="1:7" s="38" customFormat="1" x14ac:dyDescent="0.2">
      <c r="A244"/>
      <c r="B244"/>
      <c r="C244"/>
      <c r="D244"/>
      <c r="E244"/>
      <c r="F244"/>
      <c r="G244"/>
    </row>
    <row r="245" spans="1:7" s="38" customFormat="1" x14ac:dyDescent="0.2">
      <c r="A245" s="2"/>
      <c r="B245"/>
      <c r="C245"/>
      <c r="D245"/>
      <c r="E245"/>
      <c r="F245"/>
      <c r="G245"/>
    </row>
    <row r="246" spans="1:7" s="38" customFormat="1" x14ac:dyDescent="0.2">
      <c r="A246"/>
      <c r="B246"/>
      <c r="C246"/>
      <c r="D246"/>
      <c r="E246"/>
      <c r="F246"/>
      <c r="G246"/>
    </row>
    <row r="247" spans="1:7" s="38" customFormat="1" x14ac:dyDescent="0.2">
      <c r="A247"/>
      <c r="B247"/>
      <c r="C247"/>
      <c r="D247"/>
      <c r="E247"/>
      <c r="F247"/>
      <c r="G247"/>
    </row>
    <row r="248" spans="1:7" s="38" customFormat="1" x14ac:dyDescent="0.2">
      <c r="A248" s="2"/>
      <c r="B248"/>
      <c r="C248"/>
      <c r="D248"/>
      <c r="E248"/>
      <c r="F248"/>
      <c r="G248"/>
    </row>
    <row r="249" spans="1:7" s="38" customFormat="1" x14ac:dyDescent="0.2">
      <c r="A249"/>
      <c r="B249"/>
      <c r="C249"/>
      <c r="D249"/>
      <c r="E249"/>
      <c r="F249"/>
      <c r="G249"/>
    </row>
    <row r="250" spans="1:7" s="38" customFormat="1" x14ac:dyDescent="0.2">
      <c r="A250"/>
      <c r="B250"/>
      <c r="C250"/>
      <c r="D250"/>
      <c r="E250"/>
      <c r="F250"/>
      <c r="G250"/>
    </row>
    <row r="251" spans="1:7" s="38" customFormat="1" x14ac:dyDescent="0.2">
      <c r="A251"/>
      <c r="B251"/>
      <c r="C251"/>
      <c r="D251"/>
      <c r="E251"/>
      <c r="F251"/>
      <c r="G251"/>
    </row>
    <row r="252" spans="1:7" s="38" customFormat="1" x14ac:dyDescent="0.2">
      <c r="A252"/>
      <c r="B252"/>
      <c r="C252"/>
      <c r="D252"/>
      <c r="E252"/>
      <c r="F252"/>
      <c r="G252"/>
    </row>
    <row r="253" spans="1:7" s="38" customFormat="1" x14ac:dyDescent="0.2">
      <c r="A253"/>
      <c r="B253"/>
      <c r="C253"/>
      <c r="D253"/>
      <c r="E253"/>
      <c r="F253"/>
      <c r="G253"/>
    </row>
    <row r="254" spans="1:7" s="38" customFormat="1" x14ac:dyDescent="0.2">
      <c r="A254"/>
      <c r="B254"/>
      <c r="C254"/>
      <c r="D254"/>
      <c r="E254"/>
      <c r="F254"/>
      <c r="G254"/>
    </row>
    <row r="255" spans="1:7" s="38" customFormat="1" x14ac:dyDescent="0.2">
      <c r="A255"/>
      <c r="B255"/>
      <c r="C255"/>
      <c r="D255"/>
      <c r="E255"/>
      <c r="F255"/>
      <c r="G255"/>
    </row>
    <row r="256" spans="1:7" s="38" customFormat="1" x14ac:dyDescent="0.2">
      <c r="A256" s="2"/>
      <c r="B256"/>
      <c r="C256"/>
      <c r="D256"/>
      <c r="E256"/>
      <c r="F256"/>
      <c r="G256"/>
    </row>
    <row r="257" spans="1:7" s="38" customFormat="1" x14ac:dyDescent="0.2">
      <c r="A257"/>
      <c r="B257"/>
      <c r="C257"/>
      <c r="D257"/>
      <c r="E257"/>
      <c r="F257"/>
      <c r="G257"/>
    </row>
    <row r="258" spans="1:7" s="38" customFormat="1" x14ac:dyDescent="0.2">
      <c r="A258"/>
      <c r="B258"/>
      <c r="C258"/>
      <c r="D258"/>
      <c r="E258"/>
      <c r="F258"/>
      <c r="G258"/>
    </row>
    <row r="259" spans="1:7" s="38" customFormat="1" x14ac:dyDescent="0.2">
      <c r="A259"/>
      <c r="B259"/>
      <c r="C259"/>
      <c r="D259"/>
      <c r="E259"/>
      <c r="F259"/>
      <c r="G259"/>
    </row>
    <row r="260" spans="1:7" s="38" customFormat="1" x14ac:dyDescent="0.2">
      <c r="A260"/>
      <c r="B260"/>
      <c r="C260"/>
      <c r="D260"/>
      <c r="E260"/>
      <c r="F260"/>
      <c r="G260"/>
    </row>
    <row r="261" spans="1:7" s="38" customFormat="1" x14ac:dyDescent="0.2">
      <c r="A261"/>
      <c r="B261"/>
      <c r="C261"/>
      <c r="D261"/>
      <c r="E261"/>
      <c r="F261"/>
      <c r="G261"/>
    </row>
    <row r="262" spans="1:7" s="38" customFormat="1" x14ac:dyDescent="0.2">
      <c r="A262"/>
      <c r="B262"/>
      <c r="C262"/>
      <c r="D262"/>
      <c r="E262"/>
      <c r="F262"/>
      <c r="G262"/>
    </row>
    <row r="263" spans="1:7" s="38" customFormat="1" x14ac:dyDescent="0.2">
      <c r="A263"/>
      <c r="B263"/>
      <c r="C263"/>
      <c r="D263"/>
      <c r="E263"/>
      <c r="F263"/>
      <c r="G263"/>
    </row>
    <row r="264" spans="1:7" s="38" customFormat="1" x14ac:dyDescent="0.2">
      <c r="A264"/>
      <c r="B264"/>
      <c r="C264"/>
      <c r="D264"/>
      <c r="E264"/>
      <c r="F264"/>
      <c r="G264"/>
    </row>
    <row r="265" spans="1:7" s="38" customFormat="1" x14ac:dyDescent="0.2">
      <c r="A265"/>
      <c r="B265"/>
      <c r="C265"/>
      <c r="D265"/>
      <c r="E265"/>
      <c r="F265"/>
      <c r="G265"/>
    </row>
    <row r="266" spans="1:7" s="38" customFormat="1" x14ac:dyDescent="0.2">
      <c r="A266"/>
      <c r="B266"/>
      <c r="C266"/>
      <c r="D266"/>
      <c r="E266"/>
      <c r="F266"/>
      <c r="G266"/>
    </row>
    <row r="267" spans="1:7" s="38" customFormat="1" x14ac:dyDescent="0.2">
      <c r="A267"/>
      <c r="B267"/>
      <c r="C267"/>
      <c r="D267"/>
      <c r="E267"/>
      <c r="F267"/>
      <c r="G267"/>
    </row>
    <row r="268" spans="1:7" s="38" customFormat="1" x14ac:dyDescent="0.2">
      <c r="A268"/>
      <c r="B268"/>
      <c r="C268"/>
      <c r="D268"/>
      <c r="E268"/>
      <c r="F268"/>
      <c r="G268"/>
    </row>
    <row r="269" spans="1:7" s="38" customFormat="1" x14ac:dyDescent="0.2">
      <c r="A269"/>
      <c r="B269"/>
      <c r="C269"/>
      <c r="D269"/>
      <c r="E269"/>
      <c r="F269"/>
      <c r="G269"/>
    </row>
    <row r="270" spans="1:7" s="38" customFormat="1" x14ac:dyDescent="0.2">
      <c r="A270"/>
      <c r="B270"/>
      <c r="C270"/>
      <c r="D270"/>
      <c r="E270"/>
      <c r="F270"/>
      <c r="G270"/>
    </row>
    <row r="271" spans="1:7" s="38" customFormat="1" x14ac:dyDescent="0.2">
      <c r="A271"/>
      <c r="B271"/>
      <c r="C271"/>
      <c r="D271"/>
      <c r="E271"/>
      <c r="F271"/>
      <c r="G271"/>
    </row>
    <row r="272" spans="1:7" s="38" customFormat="1" x14ac:dyDescent="0.2">
      <c r="A272"/>
      <c r="B272"/>
      <c r="C272"/>
      <c r="D272"/>
      <c r="E272"/>
      <c r="F272"/>
      <c r="G272"/>
    </row>
    <row r="273" spans="1:7" s="38" customFormat="1" x14ac:dyDescent="0.2">
      <c r="A273"/>
      <c r="B273"/>
      <c r="C273"/>
      <c r="D273"/>
      <c r="E273"/>
      <c r="F273"/>
      <c r="G273"/>
    </row>
    <row r="274" spans="1:7" s="38" customFormat="1" x14ac:dyDescent="0.2">
      <c r="A274"/>
      <c r="B274"/>
      <c r="C274"/>
      <c r="D274"/>
      <c r="E274"/>
      <c r="F274"/>
      <c r="G274"/>
    </row>
    <row r="275" spans="1:7" s="38" customFormat="1" x14ac:dyDescent="0.2">
      <c r="A275"/>
      <c r="B275"/>
      <c r="C275"/>
      <c r="D275"/>
      <c r="E275"/>
      <c r="F275"/>
      <c r="G275"/>
    </row>
    <row r="276" spans="1:7" s="38" customFormat="1" x14ac:dyDescent="0.2">
      <c r="A276"/>
      <c r="B276"/>
      <c r="C276"/>
      <c r="D276"/>
      <c r="E276"/>
      <c r="F276"/>
      <c r="G276"/>
    </row>
    <row r="277" spans="1:7" s="38" customFormat="1" x14ac:dyDescent="0.2">
      <c r="A277"/>
      <c r="B277"/>
      <c r="C277"/>
      <c r="D277"/>
      <c r="E277"/>
      <c r="F277"/>
      <c r="G277"/>
    </row>
    <row r="278" spans="1:7" s="38" customFormat="1" x14ac:dyDescent="0.2">
      <c r="A278"/>
      <c r="B278"/>
      <c r="C278"/>
      <c r="D278"/>
      <c r="E278"/>
      <c r="F278"/>
      <c r="G278"/>
    </row>
    <row r="279" spans="1:7" s="38" customFormat="1" x14ac:dyDescent="0.2">
      <c r="A279"/>
      <c r="B279"/>
      <c r="C279"/>
      <c r="D279"/>
      <c r="E279"/>
      <c r="F279"/>
      <c r="G279"/>
    </row>
    <row r="280" spans="1:7" s="38" customFormat="1" x14ac:dyDescent="0.2">
      <c r="A280"/>
      <c r="B280"/>
      <c r="C280"/>
      <c r="D280"/>
      <c r="E280"/>
      <c r="F280"/>
      <c r="G280"/>
    </row>
    <row r="281" spans="1:7" s="38" customFormat="1" x14ac:dyDescent="0.2">
      <c r="A281" s="2"/>
      <c r="B281"/>
      <c r="C281"/>
      <c r="D281"/>
      <c r="E281"/>
      <c r="F281"/>
      <c r="G281"/>
    </row>
    <row r="282" spans="1:7" s="38" customFormat="1" x14ac:dyDescent="0.2">
      <c r="A282"/>
      <c r="B282"/>
      <c r="C282"/>
      <c r="D282"/>
      <c r="E282"/>
      <c r="F282"/>
      <c r="G282"/>
    </row>
    <row r="283" spans="1:7" s="38" customFormat="1" x14ac:dyDescent="0.2">
      <c r="A283" s="2"/>
      <c r="B283"/>
      <c r="C283"/>
      <c r="D283"/>
      <c r="E283"/>
      <c r="F283"/>
      <c r="G283"/>
    </row>
    <row r="284" spans="1:7" s="38" customFormat="1" x14ac:dyDescent="0.2">
      <c r="A284"/>
      <c r="B284"/>
      <c r="C284"/>
      <c r="D284"/>
      <c r="E284"/>
      <c r="F284"/>
      <c r="G284"/>
    </row>
    <row r="285" spans="1:7" s="38" customFormat="1" x14ac:dyDescent="0.2">
      <c r="A285"/>
      <c r="B285"/>
      <c r="C285"/>
      <c r="D285"/>
      <c r="E285"/>
      <c r="F285"/>
      <c r="G285"/>
    </row>
    <row r="286" spans="1:7" s="38" customFormat="1" x14ac:dyDescent="0.2">
      <c r="A286"/>
      <c r="B286"/>
      <c r="C286"/>
      <c r="D286"/>
      <c r="E286"/>
      <c r="F286"/>
      <c r="G286"/>
    </row>
    <row r="287" spans="1:7" s="38" customFormat="1" x14ac:dyDescent="0.2">
      <c r="A287"/>
      <c r="B287"/>
      <c r="C287"/>
      <c r="D287"/>
      <c r="E287"/>
      <c r="F287"/>
      <c r="G287"/>
    </row>
    <row r="288" spans="1:7" s="38" customFormat="1" x14ac:dyDescent="0.2">
      <c r="A288"/>
      <c r="B288"/>
      <c r="C288"/>
      <c r="D288"/>
      <c r="E288"/>
      <c r="F288"/>
      <c r="G288"/>
    </row>
    <row r="289" spans="1:7" s="38" customFormat="1" x14ac:dyDescent="0.2">
      <c r="A289"/>
      <c r="B289"/>
      <c r="C289"/>
      <c r="D289"/>
      <c r="E289"/>
      <c r="F289"/>
      <c r="G289"/>
    </row>
    <row r="290" spans="1:7" s="38" customFormat="1" x14ac:dyDescent="0.2">
      <c r="A290"/>
      <c r="B290"/>
      <c r="C290"/>
      <c r="D290"/>
      <c r="E290"/>
      <c r="F290"/>
      <c r="G290"/>
    </row>
    <row r="291" spans="1:7" s="38" customFormat="1" x14ac:dyDescent="0.2">
      <c r="A291"/>
      <c r="B291"/>
      <c r="C291"/>
      <c r="D291"/>
      <c r="E291"/>
      <c r="F291"/>
      <c r="G291"/>
    </row>
    <row r="292" spans="1:7" s="38" customFormat="1" x14ac:dyDescent="0.2">
      <c r="A292"/>
      <c r="B292"/>
      <c r="C292"/>
      <c r="D292"/>
      <c r="E292"/>
      <c r="F292"/>
      <c r="G292"/>
    </row>
    <row r="293" spans="1:7" s="38" customFormat="1" x14ac:dyDescent="0.2">
      <c r="A293"/>
      <c r="B293"/>
      <c r="C293"/>
      <c r="D293"/>
      <c r="E293"/>
      <c r="F293"/>
      <c r="G293"/>
    </row>
    <row r="294" spans="1:7" s="38" customFormat="1" x14ac:dyDescent="0.2">
      <c r="A294"/>
      <c r="B294"/>
      <c r="C294"/>
      <c r="D294"/>
      <c r="E294"/>
      <c r="F294"/>
      <c r="G294"/>
    </row>
    <row r="295" spans="1:7" s="38" customFormat="1" x14ac:dyDescent="0.2">
      <c r="A295" s="2"/>
      <c r="B295"/>
      <c r="C295"/>
      <c r="D295"/>
      <c r="E295"/>
      <c r="F295"/>
      <c r="G295"/>
    </row>
    <row r="296" spans="1:7" s="38" customFormat="1" x14ac:dyDescent="0.2">
      <c r="A296"/>
      <c r="B296"/>
      <c r="C296"/>
      <c r="D296"/>
      <c r="E296"/>
      <c r="F296"/>
      <c r="G296"/>
    </row>
    <row r="297" spans="1:7" s="38" customFormat="1" x14ac:dyDescent="0.2">
      <c r="A297" s="2"/>
      <c r="B297"/>
      <c r="C297"/>
      <c r="D297"/>
      <c r="E297"/>
      <c r="F297"/>
      <c r="G297"/>
    </row>
    <row r="298" spans="1:7" s="38" customFormat="1" x14ac:dyDescent="0.2">
      <c r="A298"/>
      <c r="B298"/>
      <c r="C298"/>
      <c r="D298"/>
      <c r="E298"/>
      <c r="F298"/>
      <c r="G298"/>
    </row>
    <row r="299" spans="1:7" s="38" customFormat="1" x14ac:dyDescent="0.2">
      <c r="A299" s="2"/>
      <c r="B299"/>
      <c r="C299"/>
      <c r="D299"/>
      <c r="E299"/>
      <c r="F299"/>
      <c r="G299"/>
    </row>
    <row r="300" spans="1:7" s="38" customFormat="1" x14ac:dyDescent="0.2">
      <c r="A300"/>
      <c r="B300"/>
      <c r="C300"/>
      <c r="D300"/>
      <c r="E300"/>
      <c r="F300"/>
      <c r="G300"/>
    </row>
    <row r="301" spans="1:7" s="38" customFormat="1" x14ac:dyDescent="0.2">
      <c r="A301"/>
      <c r="B301"/>
      <c r="C301"/>
      <c r="D301"/>
      <c r="E301"/>
      <c r="F301"/>
      <c r="G301"/>
    </row>
    <row r="302" spans="1:7" s="38" customFormat="1" x14ac:dyDescent="0.2">
      <c r="A302"/>
      <c r="B302"/>
      <c r="C302"/>
      <c r="D302"/>
      <c r="E302"/>
      <c r="F302"/>
      <c r="G302"/>
    </row>
    <row r="303" spans="1:7" s="38" customFormat="1" x14ac:dyDescent="0.2">
      <c r="A303"/>
      <c r="B303"/>
      <c r="C303"/>
      <c r="D303"/>
      <c r="E303"/>
      <c r="F303"/>
      <c r="G303"/>
    </row>
    <row r="304" spans="1:7" s="38" customFormat="1" x14ac:dyDescent="0.2">
      <c r="A304"/>
      <c r="B304"/>
      <c r="C304"/>
      <c r="D304"/>
      <c r="E304"/>
      <c r="F304"/>
      <c r="G304"/>
    </row>
    <row r="305" spans="1:7" s="38" customFormat="1" x14ac:dyDescent="0.2">
      <c r="A305"/>
      <c r="B305"/>
      <c r="C305"/>
      <c r="D305"/>
      <c r="E305"/>
      <c r="F305"/>
      <c r="G305"/>
    </row>
    <row r="306" spans="1:7" s="38" customFormat="1" x14ac:dyDescent="0.2">
      <c r="A306"/>
      <c r="B306"/>
      <c r="C306"/>
      <c r="D306"/>
      <c r="E306"/>
      <c r="F306"/>
      <c r="G306"/>
    </row>
    <row r="307" spans="1:7" s="38" customFormat="1" x14ac:dyDescent="0.2">
      <c r="A307"/>
      <c r="B307"/>
      <c r="C307"/>
      <c r="D307"/>
      <c r="E307"/>
      <c r="F307"/>
      <c r="G307"/>
    </row>
    <row r="310" spans="1:7" s="38" customFormat="1" x14ac:dyDescent="0.2">
      <c r="A310"/>
      <c r="B310"/>
      <c r="C310"/>
      <c r="D310"/>
      <c r="E310"/>
      <c r="F310"/>
      <c r="G310"/>
    </row>
    <row r="311" spans="1:7" s="38" customFormat="1" x14ac:dyDescent="0.2">
      <c r="A311"/>
      <c r="B311"/>
      <c r="C311"/>
      <c r="D311"/>
      <c r="E311"/>
      <c r="F311"/>
      <c r="G311"/>
    </row>
    <row r="312" spans="1:7" s="38" customFormat="1" x14ac:dyDescent="0.2">
      <c r="A312"/>
      <c r="B312"/>
      <c r="C312"/>
      <c r="D312"/>
      <c r="E312"/>
      <c r="F312"/>
      <c r="G312"/>
    </row>
    <row r="313" spans="1:7" s="38" customFormat="1" x14ac:dyDescent="0.2">
      <c r="A313"/>
      <c r="B313"/>
      <c r="C313"/>
      <c r="D313"/>
      <c r="E313"/>
      <c r="F313"/>
      <c r="G313"/>
    </row>
    <row r="314" spans="1:7" s="38" customFormat="1" x14ac:dyDescent="0.2">
      <c r="A314"/>
      <c r="B314"/>
      <c r="C314"/>
      <c r="D314"/>
      <c r="E314"/>
      <c r="F314"/>
      <c r="G314"/>
    </row>
    <row r="315" spans="1:7" s="38" customFormat="1" x14ac:dyDescent="0.2">
      <c r="A315"/>
      <c r="B315"/>
      <c r="C315"/>
      <c r="D315"/>
      <c r="E315"/>
      <c r="F315"/>
      <c r="G315"/>
    </row>
    <row r="316" spans="1:7" s="38" customFormat="1" x14ac:dyDescent="0.2">
      <c r="A316"/>
      <c r="B316"/>
      <c r="C316"/>
      <c r="D316"/>
      <c r="E316"/>
      <c r="F316"/>
      <c r="G316"/>
    </row>
  </sheetData>
  <mergeCells count="23">
    <mergeCell ref="A116:H116"/>
    <mergeCell ref="A10:D10"/>
    <mergeCell ref="A12:D12"/>
    <mergeCell ref="A11:D11"/>
    <mergeCell ref="G11:H11"/>
    <mergeCell ref="A16:D16"/>
    <mergeCell ref="E15:F15"/>
    <mergeCell ref="E16:F16"/>
    <mergeCell ref="A15:D15"/>
    <mergeCell ref="G10:H10"/>
    <mergeCell ref="G12:H12"/>
    <mergeCell ref="A111:B111"/>
    <mergeCell ref="A112:B112"/>
    <mergeCell ref="A113:B113"/>
    <mergeCell ref="A1:H1"/>
    <mergeCell ref="A6:D6"/>
    <mergeCell ref="A7:D7"/>
    <mergeCell ref="A8:D8"/>
    <mergeCell ref="A9:D9"/>
    <mergeCell ref="G9:H9"/>
    <mergeCell ref="G6:H6"/>
    <mergeCell ref="G7:H7"/>
    <mergeCell ref="G8:H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5B21D-02B9-43C4-BD7D-8DC835A5184B}">
  <sheetPr>
    <tabColor theme="0" tint="-0.499984740745262"/>
  </sheetPr>
  <dimension ref="A1:E121"/>
  <sheetViews>
    <sheetView zoomScale="80" zoomScaleNormal="80" workbookViewId="0">
      <selection activeCell="C3" sqref="C3"/>
    </sheetView>
  </sheetViews>
  <sheetFormatPr defaultColWidth="9.28515625" defaultRowHeight="12" x14ac:dyDescent="0.15"/>
  <cols>
    <col min="1" max="1" width="5.28515625" style="102" customWidth="1"/>
    <col min="2" max="4" width="93.7109375" style="102" customWidth="1"/>
    <col min="5" max="16384" width="9.28515625" style="102"/>
  </cols>
  <sheetData>
    <row r="1" spans="1:5" x14ac:dyDescent="0.15">
      <c r="A1" s="103"/>
      <c r="B1" s="103"/>
      <c r="C1" s="103"/>
      <c r="D1" s="103"/>
      <c r="E1" s="103"/>
    </row>
    <row r="2" spans="1:5" ht="31.5" x14ac:dyDescent="0.15">
      <c r="A2" s="103"/>
      <c r="B2" s="141" t="s">
        <v>252</v>
      </c>
      <c r="C2" s="140"/>
      <c r="D2" s="139" t="s">
        <v>251</v>
      </c>
      <c r="E2" s="103"/>
    </row>
    <row r="3" spans="1:5" ht="23.25" x14ac:dyDescent="0.15">
      <c r="A3" s="103"/>
      <c r="B3" s="138" t="s">
        <v>250</v>
      </c>
      <c r="C3" s="137"/>
      <c r="D3" s="137"/>
      <c r="E3" s="103"/>
    </row>
    <row r="4" spans="1:5" ht="26.25" x14ac:dyDescent="0.15">
      <c r="A4" s="103"/>
      <c r="B4" s="107" t="s">
        <v>267</v>
      </c>
      <c r="C4" s="136"/>
      <c r="D4" s="136"/>
      <c r="E4" s="103"/>
    </row>
    <row r="5" spans="1:5" ht="13.5" thickBot="1" x14ac:dyDescent="0.2">
      <c r="A5" s="103"/>
      <c r="B5" s="135"/>
      <c r="C5" s="135"/>
      <c r="D5" s="135"/>
      <c r="E5" s="103"/>
    </row>
    <row r="6" spans="1:5" ht="19.5" thickBot="1" x14ac:dyDescent="0.2">
      <c r="A6" s="103"/>
      <c r="B6" s="116" t="s">
        <v>249</v>
      </c>
      <c r="C6" s="107"/>
      <c r="D6" s="111" t="s">
        <v>248</v>
      </c>
      <c r="E6" s="103"/>
    </row>
    <row r="7" spans="1:5" ht="18.75" x14ac:dyDescent="0.15">
      <c r="A7" s="103"/>
      <c r="B7" s="118" t="s">
        <v>247</v>
      </c>
      <c r="C7" s="153"/>
      <c r="D7" s="129" t="s">
        <v>246</v>
      </c>
      <c r="E7" s="103"/>
    </row>
    <row r="8" spans="1:5" ht="18.75" x14ac:dyDescent="0.15">
      <c r="A8" s="103"/>
      <c r="B8" s="122" t="s">
        <v>245</v>
      </c>
      <c r="C8" s="154"/>
      <c r="D8" s="129" t="s">
        <v>172</v>
      </c>
      <c r="E8" s="103"/>
    </row>
    <row r="9" spans="1:5" ht="18.75" x14ac:dyDescent="0.15">
      <c r="A9" s="103"/>
      <c r="B9" s="122" t="s">
        <v>244</v>
      </c>
      <c r="C9" s="154"/>
      <c r="D9" s="117" t="s">
        <v>144</v>
      </c>
      <c r="E9" s="103"/>
    </row>
    <row r="10" spans="1:5" ht="18.75" x14ac:dyDescent="0.15">
      <c r="A10" s="103"/>
      <c r="B10" s="122" t="s">
        <v>243</v>
      </c>
      <c r="C10" s="154"/>
      <c r="D10" s="117" t="s">
        <v>242</v>
      </c>
      <c r="E10" s="103"/>
    </row>
    <row r="11" spans="1:5" ht="18.75" x14ac:dyDescent="0.15">
      <c r="A11" s="103"/>
      <c r="B11" s="122" t="s">
        <v>241</v>
      </c>
      <c r="C11" s="154"/>
      <c r="D11" s="117" t="s">
        <v>240</v>
      </c>
      <c r="E11" s="103"/>
    </row>
    <row r="12" spans="1:5" ht="19.5" thickBot="1" x14ac:dyDescent="0.2">
      <c r="A12" s="103"/>
      <c r="B12" s="122" t="s">
        <v>239</v>
      </c>
      <c r="C12" s="155"/>
      <c r="D12" s="117" t="s">
        <v>152</v>
      </c>
      <c r="E12" s="103"/>
    </row>
    <row r="13" spans="1:5" ht="13.5" thickBot="1" x14ac:dyDescent="0.2">
      <c r="A13" s="103"/>
      <c r="B13" s="121"/>
      <c r="C13" s="120"/>
      <c r="D13" s="119"/>
      <c r="E13" s="103"/>
    </row>
    <row r="14" spans="1:5" ht="19.5" thickBot="1" x14ac:dyDescent="0.2">
      <c r="A14" s="103"/>
      <c r="B14" s="116" t="s">
        <v>238</v>
      </c>
      <c r="C14" s="110"/>
      <c r="D14" s="111"/>
      <c r="E14" s="103"/>
    </row>
    <row r="15" spans="1:5" ht="19.5" thickBot="1" x14ac:dyDescent="0.2">
      <c r="A15" s="103"/>
      <c r="B15" s="118" t="s">
        <v>237</v>
      </c>
      <c r="C15" s="156"/>
      <c r="D15" s="129" t="s">
        <v>236</v>
      </c>
      <c r="E15" s="103"/>
    </row>
    <row r="16" spans="1:5" ht="13.5" thickBot="1" x14ac:dyDescent="0.2">
      <c r="A16" s="103"/>
      <c r="B16" s="121"/>
      <c r="C16" s="120"/>
      <c r="D16" s="119"/>
      <c r="E16" s="103"/>
    </row>
    <row r="17" spans="1:5" ht="19.5" thickBot="1" x14ac:dyDescent="0.2">
      <c r="A17" s="103"/>
      <c r="B17" s="116" t="s">
        <v>235</v>
      </c>
      <c r="C17" s="110"/>
      <c r="D17" s="111"/>
      <c r="E17" s="103"/>
    </row>
    <row r="18" spans="1:5" ht="18.75" x14ac:dyDescent="0.15">
      <c r="A18" s="103"/>
      <c r="B18" s="118" t="s">
        <v>234</v>
      </c>
      <c r="C18" s="153"/>
      <c r="D18" s="129" t="s">
        <v>233</v>
      </c>
      <c r="E18" s="103"/>
    </row>
    <row r="19" spans="1:5" ht="18.75" x14ac:dyDescent="0.15">
      <c r="A19" s="103"/>
      <c r="B19" s="122" t="s">
        <v>232</v>
      </c>
      <c r="C19" s="154"/>
      <c r="D19" s="129" t="s">
        <v>231</v>
      </c>
      <c r="E19" s="103"/>
    </row>
    <row r="20" spans="1:5" ht="18.75" x14ac:dyDescent="0.15">
      <c r="A20" s="103"/>
      <c r="B20" s="122" t="s">
        <v>230</v>
      </c>
      <c r="C20" s="154"/>
      <c r="D20" s="129" t="s">
        <v>229</v>
      </c>
      <c r="E20" s="103"/>
    </row>
    <row r="21" spans="1:5" ht="18.75" x14ac:dyDescent="0.15">
      <c r="A21" s="103"/>
      <c r="B21" s="122" t="s">
        <v>228</v>
      </c>
      <c r="C21" s="154"/>
      <c r="D21" s="117">
        <v>1500</v>
      </c>
      <c r="E21" s="103"/>
    </row>
    <row r="22" spans="1:5" ht="18.75" x14ac:dyDescent="0.15">
      <c r="A22" s="103"/>
      <c r="B22" s="122" t="s">
        <v>173</v>
      </c>
      <c r="C22" s="154"/>
      <c r="D22" s="129" t="s">
        <v>172</v>
      </c>
      <c r="E22" s="103"/>
    </row>
    <row r="23" spans="1:5" ht="18.75" x14ac:dyDescent="0.15">
      <c r="A23" s="103"/>
      <c r="B23" s="122" t="s">
        <v>227</v>
      </c>
      <c r="C23" s="154"/>
      <c r="D23" s="117">
        <v>354000</v>
      </c>
      <c r="E23" s="103"/>
    </row>
    <row r="24" spans="1:5" ht="19.5" thickBot="1" x14ac:dyDescent="0.2">
      <c r="A24" s="103"/>
      <c r="B24" s="122" t="s">
        <v>226</v>
      </c>
      <c r="C24" s="155"/>
      <c r="D24" s="117">
        <v>500</v>
      </c>
      <c r="E24" s="103"/>
    </row>
    <row r="25" spans="1:5" ht="13.5" thickBot="1" x14ac:dyDescent="0.2">
      <c r="A25" s="103"/>
      <c r="B25" s="121"/>
      <c r="C25" s="120"/>
      <c r="D25" s="119"/>
      <c r="E25" s="103"/>
    </row>
    <row r="26" spans="1:5" ht="19.5" thickBot="1" x14ac:dyDescent="0.2">
      <c r="A26" s="103"/>
      <c r="B26" s="116" t="s">
        <v>225</v>
      </c>
      <c r="C26" s="110"/>
      <c r="D26" s="111"/>
      <c r="E26" s="103"/>
    </row>
    <row r="27" spans="1:5" ht="18.75" x14ac:dyDescent="0.15">
      <c r="A27" s="103"/>
      <c r="B27" s="118" t="s">
        <v>225</v>
      </c>
      <c r="C27" s="153"/>
      <c r="D27" s="117" t="s">
        <v>224</v>
      </c>
      <c r="E27" s="103"/>
    </row>
    <row r="28" spans="1:5" ht="18.75" x14ac:dyDescent="0.15">
      <c r="A28" s="103"/>
      <c r="B28" s="122" t="s">
        <v>223</v>
      </c>
      <c r="C28" s="157"/>
      <c r="D28" s="117">
        <v>99.999700000000004</v>
      </c>
      <c r="E28" s="103"/>
    </row>
    <row r="29" spans="1:5" ht="18.75" x14ac:dyDescent="0.15">
      <c r="A29" s="103"/>
      <c r="B29" s="122" t="s">
        <v>222</v>
      </c>
      <c r="C29" s="154"/>
      <c r="D29" s="117" t="s">
        <v>221</v>
      </c>
      <c r="E29" s="103"/>
    </row>
    <row r="30" spans="1:5" ht="19.5" thickBot="1" x14ac:dyDescent="0.2">
      <c r="A30" s="103"/>
      <c r="B30" s="122" t="s">
        <v>155</v>
      </c>
      <c r="C30" s="155"/>
      <c r="D30" s="117" t="s">
        <v>152</v>
      </c>
      <c r="E30" s="103"/>
    </row>
    <row r="31" spans="1:5" ht="19.5" thickBot="1" x14ac:dyDescent="0.2">
      <c r="A31" s="103"/>
      <c r="B31" s="192" t="s">
        <v>298</v>
      </c>
      <c r="C31" s="110"/>
      <c r="D31" s="111"/>
      <c r="E31" s="103"/>
    </row>
    <row r="32" spans="1:5" ht="18.75" x14ac:dyDescent="0.15">
      <c r="A32" s="103"/>
      <c r="B32" s="122" t="s">
        <v>220</v>
      </c>
      <c r="C32" s="153"/>
      <c r="D32" s="117" t="s">
        <v>219</v>
      </c>
      <c r="E32" s="103"/>
    </row>
    <row r="33" spans="1:5" ht="18.75" x14ac:dyDescent="0.15">
      <c r="A33" s="103"/>
      <c r="B33" s="122" t="s">
        <v>218</v>
      </c>
      <c r="C33" s="154"/>
      <c r="D33" s="117" t="s">
        <v>217</v>
      </c>
      <c r="E33" s="103"/>
    </row>
    <row r="34" spans="1:5" ht="18.75" x14ac:dyDescent="0.15">
      <c r="A34" s="103"/>
      <c r="B34" s="122" t="s">
        <v>175</v>
      </c>
      <c r="C34" s="154"/>
      <c r="D34" s="117">
        <v>23921</v>
      </c>
      <c r="E34" s="103"/>
    </row>
    <row r="35" spans="1:5" ht="18.75" x14ac:dyDescent="0.15">
      <c r="A35" s="103"/>
      <c r="B35" s="122" t="s">
        <v>173</v>
      </c>
      <c r="C35" s="154"/>
      <c r="D35" s="117" t="s">
        <v>216</v>
      </c>
      <c r="E35" s="103"/>
    </row>
    <row r="36" spans="1:5" ht="19.5" thickBot="1" x14ac:dyDescent="0.2">
      <c r="A36" s="103"/>
      <c r="B36" s="122" t="s">
        <v>215</v>
      </c>
      <c r="C36" s="155"/>
      <c r="D36" s="117" t="s">
        <v>214</v>
      </c>
      <c r="E36" s="103"/>
    </row>
    <row r="37" spans="1:5" ht="13.5" thickBot="1" x14ac:dyDescent="0.2">
      <c r="A37" s="103"/>
      <c r="B37" s="134"/>
      <c r="C37" s="133"/>
      <c r="D37" s="121"/>
      <c r="E37" s="103"/>
    </row>
    <row r="38" spans="1:5" ht="19.5" thickBot="1" x14ac:dyDescent="0.2">
      <c r="A38" s="103"/>
      <c r="B38" s="116" t="s">
        <v>213</v>
      </c>
      <c r="C38" s="110"/>
      <c r="D38" s="111"/>
      <c r="E38" s="103"/>
    </row>
    <row r="39" spans="1:5" ht="19.5" thickBot="1" x14ac:dyDescent="0.2">
      <c r="A39" s="103"/>
      <c r="B39" s="118" t="s">
        <v>212</v>
      </c>
      <c r="C39" s="158"/>
      <c r="D39" s="129" t="s">
        <v>211</v>
      </c>
      <c r="E39" s="103"/>
    </row>
    <row r="40" spans="1:5" ht="19.5" thickBot="1" x14ac:dyDescent="0.2">
      <c r="A40" s="103"/>
      <c r="B40" s="192" t="s">
        <v>299</v>
      </c>
      <c r="C40" s="110"/>
      <c r="D40" s="111"/>
      <c r="E40" s="103"/>
    </row>
    <row r="41" spans="1:5" ht="19.5" thickBot="1" x14ac:dyDescent="0.2">
      <c r="A41" s="103"/>
      <c r="B41" s="122" t="s">
        <v>210</v>
      </c>
      <c r="C41" s="158"/>
      <c r="D41" s="117" t="s">
        <v>209</v>
      </c>
      <c r="E41" s="103"/>
    </row>
    <row r="42" spans="1:5" ht="19.5" thickBot="1" x14ac:dyDescent="0.2">
      <c r="A42" s="103"/>
      <c r="B42" s="192" t="s">
        <v>300</v>
      </c>
      <c r="C42" s="110"/>
      <c r="D42" s="111"/>
      <c r="E42" s="103"/>
    </row>
    <row r="43" spans="1:5" ht="18.75" x14ac:dyDescent="0.15">
      <c r="A43" s="103"/>
      <c r="B43" s="122" t="s">
        <v>208</v>
      </c>
      <c r="C43" s="159"/>
      <c r="D43" s="117" t="s">
        <v>207</v>
      </c>
      <c r="E43" s="103"/>
    </row>
    <row r="44" spans="1:5" ht="19.5" thickBot="1" x14ac:dyDescent="0.2">
      <c r="A44" s="103"/>
      <c r="B44" s="122" t="s">
        <v>206</v>
      </c>
      <c r="C44" s="160"/>
      <c r="D44" s="117" t="s">
        <v>205</v>
      </c>
      <c r="E44" s="103"/>
    </row>
    <row r="45" spans="1:5" ht="13.5" thickBot="1" x14ac:dyDescent="0.2">
      <c r="A45" s="103"/>
      <c r="B45" s="121"/>
      <c r="C45" s="126"/>
      <c r="D45" s="119"/>
      <c r="E45" s="103"/>
    </row>
    <row r="46" spans="1:5" ht="19.5" thickBot="1" x14ac:dyDescent="0.2">
      <c r="A46" s="103"/>
      <c r="B46" s="116" t="s">
        <v>204</v>
      </c>
      <c r="C46" s="110"/>
      <c r="D46" s="111"/>
      <c r="E46" s="103"/>
    </row>
    <row r="47" spans="1:5" ht="19.5" thickBot="1" x14ac:dyDescent="0.2">
      <c r="A47" s="103"/>
      <c r="B47" s="118" t="s">
        <v>203</v>
      </c>
      <c r="C47" s="156"/>
      <c r="D47" s="129" t="s">
        <v>152</v>
      </c>
      <c r="E47" s="103"/>
    </row>
    <row r="48" spans="1:5" ht="19.5" thickBot="1" x14ac:dyDescent="0.2">
      <c r="A48" s="103"/>
      <c r="B48" s="193" t="s">
        <v>298</v>
      </c>
      <c r="C48" s="110"/>
      <c r="D48" s="132"/>
      <c r="E48" s="103"/>
    </row>
    <row r="49" spans="1:5" ht="18.75" x14ac:dyDescent="0.15">
      <c r="A49" s="103"/>
      <c r="B49" s="122" t="s">
        <v>202</v>
      </c>
      <c r="C49" s="153"/>
      <c r="D49" s="129" t="s">
        <v>152</v>
      </c>
      <c r="E49" s="103"/>
    </row>
    <row r="50" spans="1:5" ht="18.75" x14ac:dyDescent="0.15">
      <c r="A50" s="103"/>
      <c r="B50" s="122" t="s">
        <v>201</v>
      </c>
      <c r="C50" s="154"/>
      <c r="D50" s="129" t="s">
        <v>200</v>
      </c>
      <c r="E50" s="103"/>
    </row>
    <row r="51" spans="1:5" ht="18.75" x14ac:dyDescent="0.15">
      <c r="A51" s="103"/>
      <c r="B51" s="122" t="s">
        <v>199</v>
      </c>
      <c r="C51" s="154"/>
      <c r="D51" s="129" t="s">
        <v>198</v>
      </c>
      <c r="E51" s="103"/>
    </row>
    <row r="52" spans="1:5" ht="18.75" x14ac:dyDescent="0.15">
      <c r="A52" s="103"/>
      <c r="B52" s="122" t="s">
        <v>197</v>
      </c>
      <c r="C52" s="154"/>
      <c r="D52" s="129" t="s">
        <v>196</v>
      </c>
      <c r="E52" s="103"/>
    </row>
    <row r="53" spans="1:5" ht="18.75" x14ac:dyDescent="0.15">
      <c r="A53" s="103"/>
      <c r="B53" s="122" t="s">
        <v>195</v>
      </c>
      <c r="C53" s="154"/>
      <c r="D53" s="129" t="s">
        <v>194</v>
      </c>
      <c r="E53" s="103"/>
    </row>
    <row r="54" spans="1:5" ht="18.75" x14ac:dyDescent="0.15">
      <c r="A54" s="103"/>
      <c r="B54" s="122" t="s">
        <v>193</v>
      </c>
      <c r="C54" s="154"/>
      <c r="D54" s="129" t="s">
        <v>192</v>
      </c>
      <c r="E54" s="103"/>
    </row>
    <row r="55" spans="1:5" ht="19.5" thickBot="1" x14ac:dyDescent="0.2">
      <c r="A55" s="103"/>
      <c r="B55" s="122" t="s">
        <v>178</v>
      </c>
      <c r="C55" s="155"/>
      <c r="D55" s="129" t="s">
        <v>191</v>
      </c>
      <c r="E55" s="103"/>
    </row>
    <row r="56" spans="1:5" ht="13.5" thickBot="1" x14ac:dyDescent="0.2">
      <c r="A56" s="103"/>
      <c r="B56" s="121"/>
      <c r="C56" s="120"/>
      <c r="D56" s="121"/>
      <c r="E56" s="103"/>
    </row>
    <row r="57" spans="1:5" ht="19.5" thickBot="1" x14ac:dyDescent="0.2">
      <c r="A57" s="103"/>
      <c r="B57" s="116" t="s">
        <v>190</v>
      </c>
      <c r="C57" s="110"/>
      <c r="D57" s="111"/>
      <c r="E57" s="103"/>
    </row>
    <row r="58" spans="1:5" ht="19.5" thickBot="1" x14ac:dyDescent="0.2">
      <c r="A58" s="103"/>
      <c r="B58" s="118" t="s">
        <v>190</v>
      </c>
      <c r="C58" s="156"/>
      <c r="D58" s="129" t="s">
        <v>152</v>
      </c>
      <c r="E58" s="103"/>
    </row>
    <row r="59" spans="1:5" ht="19.5" thickBot="1" x14ac:dyDescent="0.2">
      <c r="A59" s="103"/>
      <c r="B59" s="192" t="s">
        <v>298</v>
      </c>
      <c r="C59" s="110"/>
      <c r="D59" s="111"/>
      <c r="E59" s="103"/>
    </row>
    <row r="60" spans="1:5" ht="18.75" x14ac:dyDescent="0.15">
      <c r="A60" s="103"/>
      <c r="B60" s="122" t="s">
        <v>189</v>
      </c>
      <c r="C60" s="161"/>
      <c r="D60" s="127" t="s">
        <v>188</v>
      </c>
      <c r="E60" s="103"/>
    </row>
    <row r="61" spans="1:5" ht="18.75" x14ac:dyDescent="0.15">
      <c r="A61" s="103"/>
      <c r="B61" s="122" t="s">
        <v>187</v>
      </c>
      <c r="C61" s="162"/>
      <c r="D61" s="128">
        <v>50</v>
      </c>
      <c r="E61" s="103"/>
    </row>
    <row r="62" spans="1:5" ht="18.75" x14ac:dyDescent="0.15">
      <c r="A62" s="103"/>
      <c r="B62" s="122" t="s">
        <v>178</v>
      </c>
      <c r="C62" s="163"/>
      <c r="D62" s="124">
        <v>230</v>
      </c>
      <c r="E62" s="103"/>
    </row>
    <row r="63" spans="1:5" ht="18.75" x14ac:dyDescent="0.15">
      <c r="A63" s="103"/>
      <c r="B63" s="122" t="s">
        <v>186</v>
      </c>
      <c r="C63" s="162"/>
      <c r="D63" s="127" t="s">
        <v>185</v>
      </c>
      <c r="E63" s="103"/>
    </row>
    <row r="64" spans="1:5" ht="18.75" x14ac:dyDescent="0.15">
      <c r="A64" s="103"/>
      <c r="B64" s="122" t="s">
        <v>184</v>
      </c>
      <c r="C64" s="162"/>
      <c r="D64" s="127" t="s">
        <v>152</v>
      </c>
      <c r="E64" s="103"/>
    </row>
    <row r="65" spans="1:5" ht="18.75" x14ac:dyDescent="0.15">
      <c r="A65" s="103"/>
      <c r="B65" s="122" t="s">
        <v>175</v>
      </c>
      <c r="C65" s="162"/>
      <c r="D65" s="127" t="s">
        <v>183</v>
      </c>
      <c r="E65" s="103"/>
    </row>
    <row r="66" spans="1:5" ht="19.5" thickBot="1" x14ac:dyDescent="0.2">
      <c r="A66" s="103"/>
      <c r="B66" s="122" t="s">
        <v>173</v>
      </c>
      <c r="C66" s="160"/>
      <c r="D66" s="127" t="s">
        <v>172</v>
      </c>
      <c r="E66" s="103"/>
    </row>
    <row r="67" spans="1:5" ht="13.5" thickBot="1" x14ac:dyDescent="0.2">
      <c r="A67" s="103"/>
      <c r="B67" s="121"/>
      <c r="C67" s="126"/>
      <c r="D67" s="125"/>
      <c r="E67" s="103"/>
    </row>
    <row r="68" spans="1:5" ht="19.5" thickBot="1" x14ac:dyDescent="0.2">
      <c r="A68" s="103"/>
      <c r="B68" s="116" t="s">
        <v>182</v>
      </c>
      <c r="C68" s="131"/>
      <c r="D68" s="130"/>
      <c r="E68" s="103"/>
    </row>
    <row r="69" spans="1:5" ht="19.5" thickBot="1" x14ac:dyDescent="0.2">
      <c r="A69" s="103"/>
      <c r="B69" s="118" t="s">
        <v>182</v>
      </c>
      <c r="C69" s="156"/>
      <c r="D69" s="129" t="s">
        <v>181</v>
      </c>
      <c r="E69" s="103"/>
    </row>
    <row r="70" spans="1:5" ht="19.5" thickBot="1" x14ac:dyDescent="0.2">
      <c r="A70" s="103"/>
      <c r="B70" s="192" t="s">
        <v>298</v>
      </c>
      <c r="C70" s="110"/>
      <c r="D70" s="111"/>
      <c r="E70" s="103"/>
    </row>
    <row r="71" spans="1:5" ht="18.75" x14ac:dyDescent="0.15">
      <c r="A71" s="103"/>
      <c r="B71" s="122" t="s">
        <v>180</v>
      </c>
      <c r="C71" s="159"/>
      <c r="D71" s="128">
        <v>50</v>
      </c>
      <c r="E71" s="103"/>
    </row>
    <row r="72" spans="1:5" ht="18.75" x14ac:dyDescent="0.15">
      <c r="A72" s="103"/>
      <c r="B72" s="122" t="s">
        <v>179</v>
      </c>
      <c r="C72" s="164"/>
      <c r="D72" s="128">
        <v>1.5</v>
      </c>
      <c r="E72" s="103"/>
    </row>
    <row r="73" spans="1:5" ht="18.75" x14ac:dyDescent="0.15">
      <c r="A73" s="103"/>
      <c r="B73" s="122" t="s">
        <v>178</v>
      </c>
      <c r="C73" s="162"/>
      <c r="D73" s="128">
        <v>230</v>
      </c>
      <c r="E73" s="103"/>
    </row>
    <row r="74" spans="1:5" ht="18.75" x14ac:dyDescent="0.15">
      <c r="A74" s="103"/>
      <c r="B74" s="122" t="s">
        <v>177</v>
      </c>
      <c r="C74" s="162"/>
      <c r="D74" s="127" t="s">
        <v>176</v>
      </c>
      <c r="E74" s="103"/>
    </row>
    <row r="75" spans="1:5" ht="18.75" x14ac:dyDescent="0.15">
      <c r="A75" s="103"/>
      <c r="B75" s="122" t="s">
        <v>175</v>
      </c>
      <c r="C75" s="162"/>
      <c r="D75" s="127" t="s">
        <v>174</v>
      </c>
      <c r="E75" s="103"/>
    </row>
    <row r="76" spans="1:5" ht="19.5" thickBot="1" x14ac:dyDescent="0.2">
      <c r="A76" s="103"/>
      <c r="B76" s="122" t="s">
        <v>173</v>
      </c>
      <c r="C76" s="160"/>
      <c r="D76" s="127" t="s">
        <v>172</v>
      </c>
      <c r="E76" s="103"/>
    </row>
    <row r="77" spans="1:5" ht="13.5" thickBot="1" x14ac:dyDescent="0.2">
      <c r="A77" s="103"/>
      <c r="B77" s="121"/>
      <c r="C77" s="126"/>
      <c r="D77" s="125"/>
      <c r="E77" s="103"/>
    </row>
    <row r="78" spans="1:5" ht="19.5" thickBot="1" x14ac:dyDescent="0.2">
      <c r="A78" s="103"/>
      <c r="B78" s="116" t="s">
        <v>171</v>
      </c>
      <c r="C78" s="108"/>
      <c r="D78" s="115"/>
      <c r="E78" s="103"/>
    </row>
    <row r="79" spans="1:5" ht="18.75" x14ac:dyDescent="0.15">
      <c r="A79" s="103"/>
      <c r="B79" s="118" t="s">
        <v>170</v>
      </c>
      <c r="C79" s="153"/>
      <c r="D79" s="117">
        <v>60</v>
      </c>
      <c r="E79" s="103"/>
    </row>
    <row r="80" spans="1:5" ht="18.75" x14ac:dyDescent="0.15">
      <c r="A80" s="103"/>
      <c r="B80" s="122" t="s">
        <v>169</v>
      </c>
      <c r="C80" s="154"/>
      <c r="D80" s="117">
        <v>5</v>
      </c>
      <c r="E80" s="103"/>
    </row>
    <row r="81" spans="1:5" ht="18.75" x14ac:dyDescent="0.15">
      <c r="A81" s="103"/>
      <c r="B81" s="122" t="s">
        <v>168</v>
      </c>
      <c r="C81" s="154"/>
      <c r="D81" s="117">
        <v>15</v>
      </c>
      <c r="E81" s="103"/>
    </row>
    <row r="82" spans="1:5" ht="18.75" x14ac:dyDescent="0.15">
      <c r="A82" s="103"/>
      <c r="B82" s="122" t="s">
        <v>167</v>
      </c>
      <c r="C82" s="154"/>
      <c r="D82" s="117">
        <v>165</v>
      </c>
      <c r="E82" s="103"/>
    </row>
    <row r="83" spans="1:5" ht="18.75" x14ac:dyDescent="0.15">
      <c r="A83" s="103"/>
      <c r="B83" s="122" t="s">
        <v>166</v>
      </c>
      <c r="C83" s="154"/>
      <c r="D83" s="117">
        <v>1</v>
      </c>
      <c r="E83" s="103"/>
    </row>
    <row r="84" spans="1:5" ht="18.75" x14ac:dyDescent="0.15">
      <c r="A84" s="103"/>
      <c r="B84" s="122" t="s">
        <v>165</v>
      </c>
      <c r="C84" s="154"/>
      <c r="D84" s="117">
        <v>3</v>
      </c>
      <c r="E84" s="103"/>
    </row>
    <row r="85" spans="1:5" ht="18.75" x14ac:dyDescent="0.15">
      <c r="A85" s="103"/>
      <c r="B85" s="122" t="s">
        <v>164</v>
      </c>
      <c r="C85" s="154"/>
      <c r="D85" s="117">
        <v>200</v>
      </c>
      <c r="E85" s="103"/>
    </row>
    <row r="86" spans="1:5" ht="18.75" x14ac:dyDescent="0.15">
      <c r="A86" s="103"/>
      <c r="B86" s="122" t="s">
        <v>163</v>
      </c>
      <c r="C86" s="154"/>
      <c r="D86" s="117">
        <v>1</v>
      </c>
      <c r="E86" s="103"/>
    </row>
    <row r="87" spans="1:5" ht="18.75" x14ac:dyDescent="0.15">
      <c r="A87" s="103"/>
      <c r="B87" s="122" t="s">
        <v>162</v>
      </c>
      <c r="C87" s="154"/>
      <c r="D87" s="117">
        <v>1</v>
      </c>
      <c r="E87" s="103"/>
    </row>
    <row r="88" spans="1:5" ht="18.75" x14ac:dyDescent="0.15">
      <c r="A88" s="103"/>
      <c r="B88" s="122" t="s">
        <v>161</v>
      </c>
      <c r="C88" s="154"/>
      <c r="D88" s="117">
        <v>225</v>
      </c>
      <c r="E88" s="103"/>
    </row>
    <row r="89" spans="1:5" ht="18.75" x14ac:dyDescent="0.15">
      <c r="A89" s="103"/>
      <c r="B89" s="122" t="s">
        <v>160</v>
      </c>
      <c r="C89" s="154"/>
      <c r="D89" s="117">
        <v>17</v>
      </c>
      <c r="E89" s="103"/>
    </row>
    <row r="90" spans="1:5" ht="19.5" thickBot="1" x14ac:dyDescent="0.2">
      <c r="A90" s="103"/>
      <c r="B90" s="122" t="s">
        <v>159</v>
      </c>
      <c r="C90" s="155"/>
      <c r="D90" s="124">
        <v>60</v>
      </c>
      <c r="E90" s="103"/>
    </row>
    <row r="91" spans="1:5" ht="13.5" thickBot="1" x14ac:dyDescent="0.2">
      <c r="A91" s="103"/>
      <c r="B91" s="121"/>
      <c r="C91" s="120"/>
      <c r="D91" s="123"/>
      <c r="E91" s="103"/>
    </row>
    <row r="92" spans="1:5" ht="19.5" thickBot="1" x14ac:dyDescent="0.2">
      <c r="A92" s="103"/>
      <c r="B92" s="116" t="s">
        <v>158</v>
      </c>
      <c r="C92" s="108"/>
      <c r="D92" s="115"/>
      <c r="E92" s="103"/>
    </row>
    <row r="93" spans="1:5" ht="18.75" x14ac:dyDescent="0.15">
      <c r="A93" s="103"/>
      <c r="B93" s="118" t="s">
        <v>157</v>
      </c>
      <c r="C93" s="153"/>
      <c r="D93" s="117">
        <v>280</v>
      </c>
      <c r="E93" s="103"/>
    </row>
    <row r="94" spans="1:5" ht="18.75" x14ac:dyDescent="0.15">
      <c r="A94" s="103"/>
      <c r="B94" s="118" t="s">
        <v>156</v>
      </c>
      <c r="C94" s="165"/>
      <c r="D94" s="117">
        <v>30</v>
      </c>
      <c r="E94" s="103"/>
    </row>
    <row r="95" spans="1:5" ht="18.75" x14ac:dyDescent="0.15">
      <c r="A95" s="103"/>
      <c r="B95" s="118" t="s">
        <v>155</v>
      </c>
      <c r="C95" s="166"/>
      <c r="D95" s="117" t="s">
        <v>152</v>
      </c>
      <c r="E95" s="103"/>
    </row>
    <row r="96" spans="1:5" ht="18.75" x14ac:dyDescent="0.15">
      <c r="A96" s="103"/>
      <c r="B96" s="122" t="s">
        <v>154</v>
      </c>
      <c r="C96" s="162"/>
      <c r="D96" s="117">
        <v>400</v>
      </c>
      <c r="E96" s="103"/>
    </row>
    <row r="97" spans="1:5" ht="18.75" x14ac:dyDescent="0.15">
      <c r="A97" s="103"/>
      <c r="B97" s="122" t="s">
        <v>153</v>
      </c>
      <c r="C97" s="154"/>
      <c r="D97" s="117" t="s">
        <v>152</v>
      </c>
      <c r="E97" s="103"/>
    </row>
    <row r="98" spans="1:5" ht="18.75" x14ac:dyDescent="0.15">
      <c r="A98" s="103"/>
      <c r="B98" s="122" t="s">
        <v>151</v>
      </c>
      <c r="C98" s="162"/>
      <c r="D98" s="117">
        <v>45</v>
      </c>
      <c r="E98" s="103"/>
    </row>
    <row r="99" spans="1:5" ht="19.5" thickBot="1" x14ac:dyDescent="0.2">
      <c r="A99" s="103"/>
      <c r="B99" s="122" t="s">
        <v>150</v>
      </c>
      <c r="C99" s="155"/>
      <c r="D99" s="117" t="s">
        <v>149</v>
      </c>
      <c r="E99" s="103"/>
    </row>
    <row r="100" spans="1:5" ht="13.5" thickBot="1" x14ac:dyDescent="0.2">
      <c r="A100" s="103"/>
      <c r="B100" s="121"/>
      <c r="C100" s="120"/>
      <c r="D100" s="119"/>
      <c r="E100" s="103"/>
    </row>
    <row r="101" spans="1:5" ht="19.5" thickBot="1" x14ac:dyDescent="0.2">
      <c r="A101" s="103"/>
      <c r="B101" s="116" t="s">
        <v>148</v>
      </c>
      <c r="C101" s="108"/>
      <c r="D101" s="115"/>
      <c r="E101" s="103"/>
    </row>
    <row r="102" spans="1:5" ht="19.5" thickBot="1" x14ac:dyDescent="0.2">
      <c r="A102" s="103"/>
      <c r="B102" s="118" t="s">
        <v>147</v>
      </c>
      <c r="C102" s="167"/>
      <c r="D102" s="117">
        <v>0.5</v>
      </c>
      <c r="E102" s="103"/>
    </row>
    <row r="103" spans="1:5" ht="19.5" thickBot="1" x14ac:dyDescent="0.2">
      <c r="A103" s="103"/>
      <c r="B103" s="111"/>
      <c r="C103" s="111"/>
      <c r="D103" s="111"/>
      <c r="E103" s="103"/>
    </row>
    <row r="104" spans="1:5" ht="19.5" thickBot="1" x14ac:dyDescent="0.2">
      <c r="A104" s="103"/>
      <c r="B104" s="116" t="s">
        <v>146</v>
      </c>
      <c r="C104" s="108"/>
      <c r="D104" s="115"/>
      <c r="E104" s="103"/>
    </row>
    <row r="105" spans="1:5" ht="18.75" x14ac:dyDescent="0.15">
      <c r="A105" s="103"/>
      <c r="B105" s="114" t="s">
        <v>145</v>
      </c>
      <c r="C105" s="168"/>
      <c r="D105" s="112" t="s">
        <v>144</v>
      </c>
      <c r="E105" s="103"/>
    </row>
    <row r="106" spans="1:5" ht="18.75" x14ac:dyDescent="0.15">
      <c r="A106" s="103"/>
      <c r="B106" s="113" t="s">
        <v>143</v>
      </c>
      <c r="C106" s="168"/>
      <c r="D106" s="112" t="s">
        <v>142</v>
      </c>
      <c r="E106" s="103"/>
    </row>
    <row r="107" spans="1:5" ht="18.75" x14ac:dyDescent="0.15">
      <c r="A107" s="103"/>
      <c r="B107" s="113" t="s">
        <v>141</v>
      </c>
      <c r="C107" s="168"/>
      <c r="D107" s="112" t="s">
        <v>140</v>
      </c>
      <c r="E107" s="103"/>
    </row>
    <row r="108" spans="1:5" ht="19.5" thickBot="1" x14ac:dyDescent="0.2">
      <c r="A108" s="103"/>
      <c r="B108" s="111"/>
      <c r="C108" s="110"/>
      <c r="D108" s="107"/>
      <c r="E108" s="103"/>
    </row>
    <row r="109" spans="1:5" ht="19.5" thickBot="1" x14ac:dyDescent="0.2">
      <c r="A109" s="103"/>
      <c r="B109" s="109" t="s">
        <v>139</v>
      </c>
      <c r="C109" s="108"/>
      <c r="D109" s="107"/>
      <c r="E109" s="103"/>
    </row>
    <row r="110" spans="1:5" ht="18.75" x14ac:dyDescent="0.15">
      <c r="A110" s="103"/>
      <c r="B110" s="105" t="s">
        <v>127</v>
      </c>
      <c r="C110" s="153"/>
      <c r="D110" s="106"/>
      <c r="E110" s="103"/>
    </row>
    <row r="111" spans="1:5" ht="18.75" x14ac:dyDescent="0.15">
      <c r="A111" s="103"/>
      <c r="B111" s="105"/>
      <c r="C111" s="154"/>
      <c r="D111" s="106"/>
      <c r="E111" s="103"/>
    </row>
    <row r="112" spans="1:5" ht="18.75" x14ac:dyDescent="0.15">
      <c r="A112" s="103"/>
      <c r="B112" s="105"/>
      <c r="C112" s="154"/>
      <c r="D112" s="106"/>
      <c r="E112" s="103"/>
    </row>
    <row r="113" spans="1:5" ht="18.75" x14ac:dyDescent="0.15">
      <c r="A113" s="103"/>
      <c r="B113" s="105"/>
      <c r="C113" s="154"/>
      <c r="D113" s="106"/>
      <c r="E113" s="103"/>
    </row>
    <row r="114" spans="1:5" ht="19.5" thickBot="1" x14ac:dyDescent="0.2">
      <c r="A114" s="103"/>
      <c r="B114" s="105" t="s">
        <v>127</v>
      </c>
      <c r="C114" s="155"/>
      <c r="D114" s="104"/>
      <c r="E114" s="103"/>
    </row>
    <row r="115" spans="1:5" x14ac:dyDescent="0.15">
      <c r="A115" s="103"/>
      <c r="B115" s="103"/>
      <c r="C115" s="103"/>
      <c r="D115" s="103"/>
      <c r="E115" s="103"/>
    </row>
    <row r="116" spans="1:5" x14ac:dyDescent="0.15">
      <c r="A116" s="103"/>
      <c r="B116" s="103"/>
      <c r="C116" s="103"/>
      <c r="D116" s="103"/>
      <c r="E116" s="103"/>
    </row>
    <row r="117" spans="1:5" x14ac:dyDescent="0.15">
      <c r="A117" s="103"/>
      <c r="B117" s="103"/>
      <c r="C117" s="103"/>
      <c r="D117" s="103"/>
      <c r="E117" s="103"/>
    </row>
    <row r="118" spans="1:5" x14ac:dyDescent="0.15">
      <c r="A118" s="103"/>
      <c r="B118" s="103"/>
      <c r="C118" s="103"/>
      <c r="D118" s="103"/>
      <c r="E118" s="103"/>
    </row>
    <row r="119" spans="1:5" x14ac:dyDescent="0.15">
      <c r="A119" s="103"/>
      <c r="B119" s="103"/>
      <c r="C119" s="103"/>
      <c r="D119" s="103"/>
      <c r="E119" s="103"/>
    </row>
    <row r="120" spans="1:5" x14ac:dyDescent="0.15">
      <c r="A120" s="103"/>
      <c r="B120" s="103"/>
      <c r="C120" s="103"/>
      <c r="D120" s="103"/>
      <c r="E120" s="103"/>
    </row>
    <row r="121" spans="1:5" x14ac:dyDescent="0.15">
      <c r="A121" s="103"/>
      <c r="B121" s="103"/>
      <c r="C121" s="103"/>
      <c r="D121" s="103"/>
      <c r="E121" s="103"/>
    </row>
  </sheetData>
  <pageMargins left="0.7" right="0.7" top="0.75" bottom="0.75" header="0.3" footer="0.3"/>
  <drawing r:id="rId1"/>
</worksheet>
</file>

<file path=docMetadata/LabelInfo.xml><?xml version="1.0" encoding="utf-8"?>
<clbl:labelList xmlns:clbl="http://schemas.microsoft.com/office/2020/mipLabelMetadata">
  <clbl:label id="{1ada0a2f-b917-4d51-b0d0-d418a10c8b23}" enabled="1" method="Standard" siteId="{12a3af23-a769-4654-847f-958f3d479f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Intro</vt:lpstr>
      <vt:lpstr>&lt;1&gt;C11 0 FAME</vt:lpstr>
      <vt:lpstr>&lt;2&gt;C13 0 TAG</vt:lpstr>
      <vt:lpstr>&lt;3&gt;C21 0 TAG</vt:lpstr>
      <vt:lpstr>&lt;4&gt;No internal standard</vt:lpstr>
      <vt:lpstr>GC conditions</vt:lpstr>
      <vt:lpstr>'&lt;2&gt;C13 0 TAG'!Print_Area</vt:lpstr>
      <vt:lpstr>'&lt;3&gt;C21 0 TAG'!Print_Area</vt:lpstr>
      <vt:lpstr>'&lt;2&gt;C13 0 TAG'!Print_Titles</vt:lpstr>
      <vt:lpstr>'&lt;3&gt;C21 0 TAG'!Print_Titles</vt:lpstr>
      <vt:lpstr>'&lt;2&gt;C13 0 TAG'!TABLE</vt:lpstr>
      <vt:lpstr>'&lt;3&gt;C21 0 TAG'!TABLE</vt:lpstr>
    </vt:vector>
  </TitlesOfParts>
  <Manager/>
  <Company>Health Canada - Santé Canada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Eleonora Swist</dc:creator>
  <cp:keywords/>
  <dc:description/>
  <cp:lastModifiedBy>YAMAMOTO, Rain</cp:lastModifiedBy>
  <cp:revision/>
  <cp:lastPrinted>2025-01-11T18:57:29Z</cp:lastPrinted>
  <dcterms:created xsi:type="dcterms:W3CDTF">2018-11-13T13:59:08Z</dcterms:created>
  <dcterms:modified xsi:type="dcterms:W3CDTF">2026-01-28T12:24:43Z</dcterms:modified>
  <cp:category/>
  <cp:contentStatus/>
</cp:coreProperties>
</file>