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worldhealthorg-my.sharepoint.com/personal/yamamotor_who_int/Documents/Desktop/★Sodium and TFA★/★TFA elimination/000 WHO reference lab protocol 2023-2025/Final Excels for WHO website/"/>
    </mc:Choice>
  </mc:AlternateContent>
  <xr:revisionPtr revIDLastSave="151" documentId="8_{ECB98D81-6579-4360-8920-F1529DF6DAA4}" xr6:coauthVersionLast="47" xr6:coauthVersionMax="47" xr10:uidLastSave="{7132602E-07A1-4095-AA8E-1AB6869301C2}"/>
  <bookViews>
    <workbookView xWindow="1485" yWindow="1215" windowWidth="21600" windowHeight="12645" xr2:uid="{00000000-000D-0000-FFFF-FFFF00000000}"/>
  </bookViews>
  <sheets>
    <sheet name="Information note" sheetId="9" r:id="rId1"/>
    <sheet name="&lt;A&gt;C11 0 FAME" sheetId="10" r:id="rId2"/>
    <sheet name="&lt;B&gt;C13 0 TAG" sheetId="6" r:id="rId3"/>
    <sheet name="&lt;C&gt;C21 0 TAG" sheetId="7" r:id="rId4"/>
    <sheet name="&lt;D&gt;no internal standard" sheetId="8" r:id="rId5"/>
  </sheets>
  <definedNames>
    <definedName name="AA" localSheetId="2">#REF!</definedName>
    <definedName name="AA" localSheetId="3">#REF!</definedName>
    <definedName name="AA" localSheetId="4">#REF!</definedName>
    <definedName name="AA">#REF!</definedName>
    <definedName name="_xlnm.Print_Area" localSheetId="2">'&lt;B&gt;C13 0 TAG'!$A$1:$G$104</definedName>
    <definedName name="_xlnm.Print_Area" localSheetId="3">'&lt;C&gt;C21 0 TAG'!$A$1:$G$104</definedName>
    <definedName name="_xlnm.Print_Titles" localSheetId="2">'&lt;B&gt;C13 0 TAG'!$10:$10</definedName>
    <definedName name="_xlnm.Print_Titles" localSheetId="3">'&lt;C&gt;C21 0 TAG'!$10:$10</definedName>
    <definedName name="TABLE" localSheetId="2">'&lt;B&gt;C13 0 TAG'!$A$190:$A$340</definedName>
    <definedName name="TABLE" localSheetId="3">'&lt;C&gt;C21 0 TAG'!$A$190:$A$340</definedName>
    <definedName name="TABLE" localSheetId="4">#REF!</definedName>
    <definedName name="TABLE">#REF!</definedName>
    <definedName name="WEIGHTS" localSheetId="4">#REF!</definedName>
    <definedName name="WEIGH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0" i="10" l="1"/>
  <c r="K99" i="10"/>
  <c r="D99" i="10"/>
  <c r="I99" i="10" s="1"/>
  <c r="J99" i="10" s="1"/>
  <c r="K98" i="10"/>
  <c r="D98" i="10"/>
  <c r="I98" i="10" s="1"/>
  <c r="J98" i="10" s="1"/>
  <c r="K97" i="10"/>
  <c r="J97" i="10"/>
  <c r="I97" i="10"/>
  <c r="F97" i="10"/>
  <c r="G97" i="10" s="1"/>
  <c r="D97" i="10"/>
  <c r="I96" i="10"/>
  <c r="J96" i="10" s="1"/>
  <c r="D96" i="10"/>
  <c r="F96" i="10" s="1"/>
  <c r="G96" i="10" s="1"/>
  <c r="K95" i="10"/>
  <c r="I95" i="10"/>
  <c r="J95" i="10" s="1"/>
  <c r="G95" i="10"/>
  <c r="F95" i="10"/>
  <c r="D95" i="10"/>
  <c r="D94" i="10"/>
  <c r="F94" i="10" s="1"/>
  <c r="G94" i="10" s="1"/>
  <c r="F93" i="10"/>
  <c r="G93" i="10" s="1"/>
  <c r="D93" i="10"/>
  <c r="D92" i="10"/>
  <c r="K91" i="10"/>
  <c r="K100" i="10" s="1"/>
  <c r="D91" i="10"/>
  <c r="I91" i="10" s="1"/>
  <c r="K90" i="10"/>
  <c r="K101" i="10" s="1"/>
  <c r="K89" i="10"/>
  <c r="J89" i="10"/>
  <c r="I89" i="10"/>
  <c r="F89" i="10"/>
  <c r="G89" i="10" s="1"/>
  <c r="D89" i="10"/>
  <c r="I88" i="10"/>
  <c r="J88" i="10" s="1"/>
  <c r="D88" i="10"/>
  <c r="F88" i="10" s="1"/>
  <c r="G88" i="10" s="1"/>
  <c r="I87" i="10"/>
  <c r="J87" i="10" s="1"/>
  <c r="F87" i="10"/>
  <c r="G87" i="10" s="1"/>
  <c r="D87" i="10"/>
  <c r="K87" i="10" s="1"/>
  <c r="F86" i="10"/>
  <c r="G86" i="10" s="1"/>
  <c r="D86" i="10"/>
  <c r="F85" i="10"/>
  <c r="G85" i="10" s="1"/>
  <c r="D85" i="10"/>
  <c r="D84" i="10"/>
  <c r="K83" i="10"/>
  <c r="I83" i="10"/>
  <c r="J83" i="10" s="1"/>
  <c r="D83" i="10"/>
  <c r="F83" i="10" s="1"/>
  <c r="G83" i="10" s="1"/>
  <c r="K82" i="10"/>
  <c r="D82" i="10"/>
  <c r="I82" i="10" s="1"/>
  <c r="I90" i="10" s="1"/>
  <c r="I80" i="10"/>
  <c r="J80" i="10" s="1"/>
  <c r="D80" i="10"/>
  <c r="I79" i="10"/>
  <c r="J79" i="10" s="1"/>
  <c r="F79" i="10"/>
  <c r="G79" i="10" s="1"/>
  <c r="D79" i="10"/>
  <c r="K79" i="10" s="1"/>
  <c r="G78" i="10"/>
  <c r="F78" i="10"/>
  <c r="D78" i="10"/>
  <c r="D77" i="10"/>
  <c r="I77" i="10" s="1"/>
  <c r="J77" i="10" s="1"/>
  <c r="D76" i="10"/>
  <c r="K75" i="10"/>
  <c r="I75" i="10"/>
  <c r="J75" i="10" s="1"/>
  <c r="D75" i="10"/>
  <c r="F75" i="10" s="1"/>
  <c r="G75" i="10" s="1"/>
  <c r="K74" i="10"/>
  <c r="J74" i="10"/>
  <c r="D74" i="10"/>
  <c r="I74" i="10" s="1"/>
  <c r="K73" i="10"/>
  <c r="I73" i="10"/>
  <c r="J73" i="10" s="1"/>
  <c r="F73" i="10"/>
  <c r="G73" i="10" s="1"/>
  <c r="D73" i="10"/>
  <c r="D72" i="10"/>
  <c r="F72" i="10" s="1"/>
  <c r="G72" i="10" s="1"/>
  <c r="I71" i="10"/>
  <c r="J71" i="10" s="1"/>
  <c r="G71" i="10"/>
  <c r="F71" i="10"/>
  <c r="D71" i="10"/>
  <c r="K71" i="10" s="1"/>
  <c r="D70" i="10"/>
  <c r="K70" i="10" s="1"/>
  <c r="K69" i="10"/>
  <c r="F69" i="10"/>
  <c r="G69" i="10" s="1"/>
  <c r="D69" i="10"/>
  <c r="I69" i="10" s="1"/>
  <c r="J69" i="10" s="1"/>
  <c r="D68" i="10"/>
  <c r="F68" i="10" s="1"/>
  <c r="G68" i="10" s="1"/>
  <c r="I67" i="10"/>
  <c r="D67" i="10"/>
  <c r="F67" i="10" s="1"/>
  <c r="K66" i="10"/>
  <c r="D66" i="10"/>
  <c r="I66" i="10" s="1"/>
  <c r="J66" i="10" s="1"/>
  <c r="K65" i="10"/>
  <c r="J65" i="10"/>
  <c r="I65" i="10"/>
  <c r="F65" i="10"/>
  <c r="G65" i="10" s="1"/>
  <c r="D65" i="10"/>
  <c r="K64" i="10"/>
  <c r="G64" i="10"/>
  <c r="D64" i="10"/>
  <c r="F64" i="10" s="1"/>
  <c r="I63" i="10"/>
  <c r="J63" i="10" s="1"/>
  <c r="F63" i="10"/>
  <c r="G63" i="10" s="1"/>
  <c r="D63" i="10"/>
  <c r="K63" i="10" s="1"/>
  <c r="D62" i="10"/>
  <c r="K62" i="10" s="1"/>
  <c r="D60" i="10"/>
  <c r="K59" i="10"/>
  <c r="I59" i="10"/>
  <c r="J59" i="10" s="1"/>
  <c r="D59" i="10"/>
  <c r="F59" i="10" s="1"/>
  <c r="G59" i="10" s="1"/>
  <c r="K58" i="10"/>
  <c r="D58" i="10"/>
  <c r="I58" i="10" s="1"/>
  <c r="J58" i="10" s="1"/>
  <c r="K57" i="10"/>
  <c r="I57" i="10"/>
  <c r="J57" i="10" s="1"/>
  <c r="F57" i="10"/>
  <c r="G57" i="10" s="1"/>
  <c r="D57" i="10"/>
  <c r="K56" i="10"/>
  <c r="I56" i="10"/>
  <c r="J56" i="10" s="1"/>
  <c r="G56" i="10"/>
  <c r="D56" i="10"/>
  <c r="F56" i="10" s="1"/>
  <c r="K55" i="10"/>
  <c r="K60" i="10" s="1"/>
  <c r="J55" i="10"/>
  <c r="I55" i="10"/>
  <c r="I60" i="10" s="1"/>
  <c r="F55" i="10"/>
  <c r="F60" i="10" s="1"/>
  <c r="D55" i="10"/>
  <c r="D54" i="10"/>
  <c r="D53" i="10"/>
  <c r="I53" i="10" s="1"/>
  <c r="J53" i="10" s="1"/>
  <c r="F52" i="10"/>
  <c r="G52" i="10" s="1"/>
  <c r="D52" i="10"/>
  <c r="D51" i="10"/>
  <c r="F51" i="10" s="1"/>
  <c r="G51" i="10" s="1"/>
  <c r="K50" i="10"/>
  <c r="D50" i="10"/>
  <c r="I50" i="10" s="1"/>
  <c r="J50" i="10" s="1"/>
  <c r="K49" i="10"/>
  <c r="J49" i="10"/>
  <c r="I49" i="10"/>
  <c r="F49" i="10"/>
  <c r="G49" i="10" s="1"/>
  <c r="D49" i="10"/>
  <c r="D48" i="10"/>
  <c r="F48" i="10" s="1"/>
  <c r="G48" i="10" s="1"/>
  <c r="K47" i="10"/>
  <c r="K54" i="10" s="1"/>
  <c r="J47" i="10"/>
  <c r="I47" i="10"/>
  <c r="I54" i="10" s="1"/>
  <c r="F47" i="10"/>
  <c r="F54" i="10" s="1"/>
  <c r="D47" i="10"/>
  <c r="I46" i="10"/>
  <c r="G45" i="10"/>
  <c r="F45" i="10"/>
  <c r="D45" i="10"/>
  <c r="F44" i="10"/>
  <c r="G44" i="10" s="1"/>
  <c r="D44" i="10"/>
  <c r="D43" i="10"/>
  <c r="F43" i="10" s="1"/>
  <c r="G43" i="10" s="1"/>
  <c r="K42" i="10"/>
  <c r="J42" i="10"/>
  <c r="D42" i="10"/>
  <c r="I42" i="10" s="1"/>
  <c r="K41" i="10"/>
  <c r="K45" i="10" s="1"/>
  <c r="I41" i="10"/>
  <c r="I45" i="10" s="1"/>
  <c r="F41" i="10"/>
  <c r="G41" i="10" s="1"/>
  <c r="D41" i="10"/>
  <c r="D40" i="10"/>
  <c r="F40" i="10" s="1"/>
  <c r="G40" i="10" s="1"/>
  <c r="K39" i="10"/>
  <c r="I39" i="10"/>
  <c r="J39" i="10" s="1"/>
  <c r="G39" i="10"/>
  <c r="F39" i="10"/>
  <c r="D39" i="10"/>
  <c r="I38" i="10"/>
  <c r="J38" i="10" s="1"/>
  <c r="D38" i="10"/>
  <c r="K38" i="10" s="1"/>
  <c r="D37" i="10"/>
  <c r="I37" i="10" s="1"/>
  <c r="J37" i="10" s="1"/>
  <c r="D36" i="10"/>
  <c r="D35" i="10"/>
  <c r="F35" i="10" s="1"/>
  <c r="G35" i="10" s="1"/>
  <c r="K34" i="10"/>
  <c r="D34" i="10"/>
  <c r="I34" i="10" s="1"/>
  <c r="J34" i="10" s="1"/>
  <c r="K33" i="10"/>
  <c r="I33" i="10"/>
  <c r="J33" i="10" s="1"/>
  <c r="F33" i="10"/>
  <c r="G33" i="10" s="1"/>
  <c r="D33" i="10"/>
  <c r="D32" i="10"/>
  <c r="F32" i="10" s="1"/>
  <c r="G32" i="10" s="1"/>
  <c r="K31" i="10"/>
  <c r="J31" i="10"/>
  <c r="I31" i="10"/>
  <c r="G31" i="10"/>
  <c r="F31" i="10"/>
  <c r="D31" i="10"/>
  <c r="I30" i="10"/>
  <c r="J30" i="10" s="1"/>
  <c r="F30" i="10"/>
  <c r="G30" i="10" s="1"/>
  <c r="D30" i="10"/>
  <c r="K30" i="10" s="1"/>
  <c r="K29" i="10"/>
  <c r="D29" i="10"/>
  <c r="I29" i="10" s="1"/>
  <c r="J29" i="10" s="1"/>
  <c r="F28" i="10"/>
  <c r="G28" i="10" s="1"/>
  <c r="D28" i="10"/>
  <c r="D27" i="10"/>
  <c r="F27" i="10" s="1"/>
  <c r="G27" i="10" s="1"/>
  <c r="K26" i="10"/>
  <c r="J26" i="10"/>
  <c r="D26" i="10"/>
  <c r="I26" i="10" s="1"/>
  <c r="K25" i="10"/>
  <c r="I25" i="10"/>
  <c r="J25" i="10" s="1"/>
  <c r="F25" i="10"/>
  <c r="G25" i="10" s="1"/>
  <c r="D25" i="10"/>
  <c r="D24" i="10"/>
  <c r="F24" i="10" s="1"/>
  <c r="G24" i="10" s="1"/>
  <c r="K23" i="10"/>
  <c r="I23" i="10"/>
  <c r="J23" i="10" s="1"/>
  <c r="F23" i="10"/>
  <c r="G23" i="10" s="1"/>
  <c r="D23" i="10"/>
  <c r="D22" i="10"/>
  <c r="K22" i="10" s="1"/>
  <c r="K21" i="10"/>
  <c r="G21" i="10"/>
  <c r="F21" i="10"/>
  <c r="D21" i="10"/>
  <c r="I21" i="10" s="1"/>
  <c r="J21" i="10" s="1"/>
  <c r="D20" i="10"/>
  <c r="F20" i="10" s="1"/>
  <c r="G20" i="10" s="1"/>
  <c r="K19" i="10"/>
  <c r="I19" i="10"/>
  <c r="J19" i="10" s="1"/>
  <c r="D19" i="10"/>
  <c r="F19" i="10" s="1"/>
  <c r="G19" i="10" s="1"/>
  <c r="K18" i="10"/>
  <c r="J18" i="10"/>
  <c r="D18" i="10"/>
  <c r="I18" i="10" s="1"/>
  <c r="K17" i="10"/>
  <c r="I17" i="10"/>
  <c r="J17" i="10" s="1"/>
  <c r="F17" i="10"/>
  <c r="G17" i="10" s="1"/>
  <c r="D17" i="10"/>
  <c r="K16" i="10"/>
  <c r="I16" i="10"/>
  <c r="J16" i="10" s="1"/>
  <c r="G16" i="10"/>
  <c r="D16" i="10"/>
  <c r="F16" i="10" s="1"/>
  <c r="K15" i="10"/>
  <c r="I15" i="10"/>
  <c r="J15" i="10" s="1"/>
  <c r="G15" i="10"/>
  <c r="F15" i="10"/>
  <c r="D15" i="10"/>
  <c r="D14" i="10"/>
  <c r="K14" i="10" s="1"/>
  <c r="K13" i="10"/>
  <c r="F13" i="10"/>
  <c r="G13" i="10" s="1"/>
  <c r="D13" i="10"/>
  <c r="I13" i="10" s="1"/>
  <c r="J13" i="10" s="1"/>
  <c r="D12" i="10"/>
  <c r="I11" i="10"/>
  <c r="D11" i="10"/>
  <c r="F11" i="10" s="1"/>
  <c r="G11" i="10" s="1"/>
  <c r="G36" i="10" s="1"/>
  <c r="I51" i="10" l="1"/>
  <c r="J51" i="10" s="1"/>
  <c r="F77" i="10"/>
  <c r="G77" i="10" s="1"/>
  <c r="J91" i="10"/>
  <c r="I100" i="10"/>
  <c r="I35" i="10"/>
  <c r="J35" i="10" s="1"/>
  <c r="F37" i="10"/>
  <c r="I40" i="10"/>
  <c r="J40" i="10" s="1"/>
  <c r="K43" i="10"/>
  <c r="K53" i="10"/>
  <c r="G55" i="10"/>
  <c r="G60" i="10" s="1"/>
  <c r="K77" i="10"/>
  <c r="I101" i="10"/>
  <c r="K84" i="10"/>
  <c r="I84" i="10"/>
  <c r="J84" i="10" s="1"/>
  <c r="F84" i="10"/>
  <c r="G84" i="10" s="1"/>
  <c r="I14" i="10"/>
  <c r="J14" i="10" s="1"/>
  <c r="I27" i="10"/>
  <c r="J27" i="10" s="1"/>
  <c r="F29" i="10"/>
  <c r="G29" i="10" s="1"/>
  <c r="I32" i="10"/>
  <c r="J32" i="10" s="1"/>
  <c r="K35" i="10"/>
  <c r="G47" i="10"/>
  <c r="G54" i="10" s="1"/>
  <c r="K48" i="10"/>
  <c r="K52" i="10"/>
  <c r="I52" i="10"/>
  <c r="J52" i="10" s="1"/>
  <c r="F62" i="10"/>
  <c r="G62" i="10" s="1"/>
  <c r="I70" i="10"/>
  <c r="J70" i="10" s="1"/>
  <c r="K78" i="10"/>
  <c r="I78" i="10"/>
  <c r="J78" i="10" s="1"/>
  <c r="F80" i="10"/>
  <c r="G80" i="10" s="1"/>
  <c r="K80" i="10"/>
  <c r="J82" i="10"/>
  <c r="K12" i="10"/>
  <c r="I12" i="10"/>
  <c r="J12" i="10" s="1"/>
  <c r="J41" i="10"/>
  <c r="K51" i="10"/>
  <c r="I22" i="10"/>
  <c r="J22" i="10" s="1"/>
  <c r="I24" i="10"/>
  <c r="J24" i="10" s="1"/>
  <c r="K27" i="10"/>
  <c r="K37" i="10"/>
  <c r="K46" i="10" s="1"/>
  <c r="K61" i="10" s="1"/>
  <c r="K106" i="10" s="1"/>
  <c r="K40" i="10"/>
  <c r="K44" i="10"/>
  <c r="I44" i="10"/>
  <c r="J44" i="10" s="1"/>
  <c r="D46" i="10"/>
  <c r="D61" i="10" s="1"/>
  <c r="D106" i="10" s="1"/>
  <c r="J60" i="10"/>
  <c r="G67" i="10"/>
  <c r="G76" i="10" s="1"/>
  <c r="G81" i="10" s="1"/>
  <c r="F76" i="10"/>
  <c r="F81" i="10" s="1"/>
  <c r="I72" i="10"/>
  <c r="J72" i="10" s="1"/>
  <c r="K85" i="10"/>
  <c r="I85" i="10"/>
  <c r="J85" i="10" s="1"/>
  <c r="K92" i="10"/>
  <c r="I92" i="10"/>
  <c r="J92" i="10" s="1"/>
  <c r="F92" i="10"/>
  <c r="G92" i="10" s="1"/>
  <c r="I61" i="10"/>
  <c r="I106" i="10" s="1"/>
  <c r="F12" i="10"/>
  <c r="G12" i="10" s="1"/>
  <c r="F14" i="10"/>
  <c r="G14" i="10" s="1"/>
  <c r="J46" i="10"/>
  <c r="I43" i="10"/>
  <c r="J43" i="10" s="1"/>
  <c r="I48" i="10"/>
  <c r="J48" i="10" s="1"/>
  <c r="F70" i="10"/>
  <c r="G70" i="10" s="1"/>
  <c r="J11" i="10"/>
  <c r="I36" i="10"/>
  <c r="K32" i="10"/>
  <c r="J54" i="10"/>
  <c r="I62" i="10"/>
  <c r="J62" i="10" s="1"/>
  <c r="J67" i="10"/>
  <c r="I76" i="10"/>
  <c r="D81" i="10"/>
  <c r="K11" i="10"/>
  <c r="K36" i="10" s="1"/>
  <c r="K24" i="10"/>
  <c r="K28" i="10"/>
  <c r="I28" i="10"/>
  <c r="J28" i="10" s="1"/>
  <c r="F36" i="10"/>
  <c r="F38" i="10"/>
  <c r="G38" i="10" s="1"/>
  <c r="I64" i="10"/>
  <c r="J64" i="10" s="1"/>
  <c r="K67" i="10"/>
  <c r="K76" i="10" s="1"/>
  <c r="K81" i="10" s="1"/>
  <c r="K72" i="10"/>
  <c r="K86" i="10"/>
  <c r="I86" i="10"/>
  <c r="J86" i="10" s="1"/>
  <c r="K93" i="10"/>
  <c r="I93" i="10"/>
  <c r="J93" i="10" s="1"/>
  <c r="K20" i="10"/>
  <c r="I20" i="10"/>
  <c r="J20" i="10" s="1"/>
  <c r="F22" i="10"/>
  <c r="G22" i="10" s="1"/>
  <c r="F53" i="10"/>
  <c r="G53" i="10" s="1"/>
  <c r="K68" i="10"/>
  <c r="I68" i="10"/>
  <c r="J68" i="10" s="1"/>
  <c r="K94" i="10"/>
  <c r="I94" i="10"/>
  <c r="J94" i="10" s="1"/>
  <c r="K88" i="10"/>
  <c r="K96" i="10"/>
  <c r="D90" i="10"/>
  <c r="D101" i="10" s="1"/>
  <c r="D102" i="10" s="1"/>
  <c r="F91" i="10"/>
  <c r="F99" i="10"/>
  <c r="G99" i="10" s="1"/>
  <c r="F18" i="10"/>
  <c r="G18" i="10" s="1"/>
  <c r="F26" i="10"/>
  <c r="G26" i="10" s="1"/>
  <c r="F34" i="10"/>
  <c r="G34" i="10" s="1"/>
  <c r="F42" i="10"/>
  <c r="G42" i="10" s="1"/>
  <c r="F50" i="10"/>
  <c r="G50" i="10" s="1"/>
  <c r="F58" i="10"/>
  <c r="G58" i="10" s="1"/>
  <c r="F66" i="10"/>
  <c r="G66" i="10" s="1"/>
  <c r="F74" i="10"/>
  <c r="G74" i="10" s="1"/>
  <c r="F82" i="10"/>
  <c r="F98" i="10"/>
  <c r="G98" i="10" s="1"/>
  <c r="D98" i="8"/>
  <c r="F97" i="8"/>
  <c r="H97" i="8" s="1"/>
  <c r="D97" i="8"/>
  <c r="D96" i="8"/>
  <c r="F96" i="8" s="1"/>
  <c r="F95" i="8"/>
  <c r="H95" i="8" s="1"/>
  <c r="D95" i="8"/>
  <c r="D94" i="8"/>
  <c r="F94" i="8" s="1"/>
  <c r="F93" i="8"/>
  <c r="H93" i="8" s="1"/>
  <c r="D93" i="8"/>
  <c r="D92" i="8"/>
  <c r="F92" i="8" s="1"/>
  <c r="F91" i="8"/>
  <c r="H91" i="8" s="1"/>
  <c r="D91" i="8"/>
  <c r="D90" i="8"/>
  <c r="F90" i="8" s="1"/>
  <c r="F89" i="8"/>
  <c r="F98" i="8" s="1"/>
  <c r="D89" i="8"/>
  <c r="F87" i="8"/>
  <c r="H87" i="8" s="1"/>
  <c r="D87" i="8"/>
  <c r="D86" i="8"/>
  <c r="F86" i="8" s="1"/>
  <c r="F85" i="8"/>
  <c r="H85" i="8" s="1"/>
  <c r="D85" i="8"/>
  <c r="D84" i="8"/>
  <c r="F84" i="8" s="1"/>
  <c r="F83" i="8"/>
  <c r="H83" i="8" s="1"/>
  <c r="D83" i="8"/>
  <c r="D82" i="8"/>
  <c r="F82" i="8" s="1"/>
  <c r="F81" i="8"/>
  <c r="H81" i="8" s="1"/>
  <c r="D81" i="8"/>
  <c r="D80" i="8"/>
  <c r="D88" i="8" s="1"/>
  <c r="D99" i="8" s="1"/>
  <c r="D78" i="8"/>
  <c r="F78" i="8" s="1"/>
  <c r="F77" i="8"/>
  <c r="H77" i="8" s="1"/>
  <c r="D77" i="8"/>
  <c r="D76" i="8"/>
  <c r="F76" i="8" s="1"/>
  <c r="F75" i="8"/>
  <c r="H75" i="8" s="1"/>
  <c r="D75" i="8"/>
  <c r="F73" i="8"/>
  <c r="H73" i="8" s="1"/>
  <c r="D73" i="8"/>
  <c r="D72" i="8"/>
  <c r="F72" i="8" s="1"/>
  <c r="F71" i="8"/>
  <c r="H71" i="8" s="1"/>
  <c r="D71" i="8"/>
  <c r="D70" i="8"/>
  <c r="F70" i="8" s="1"/>
  <c r="F69" i="8"/>
  <c r="H69" i="8" s="1"/>
  <c r="D69" i="8"/>
  <c r="D68" i="8"/>
  <c r="F68" i="8" s="1"/>
  <c r="F67" i="8"/>
  <c r="H67" i="8" s="1"/>
  <c r="D67" i="8"/>
  <c r="D66" i="8"/>
  <c r="D74" i="8" s="1"/>
  <c r="D79" i="8" s="1"/>
  <c r="F65" i="8"/>
  <c r="D65" i="8"/>
  <c r="D64" i="8"/>
  <c r="F64" i="8" s="1"/>
  <c r="F63" i="8"/>
  <c r="H63" i="8" s="1"/>
  <c r="D63" i="8"/>
  <c r="D62" i="8"/>
  <c r="F62" i="8" s="1"/>
  <c r="F61" i="8"/>
  <c r="H61" i="8" s="1"/>
  <c r="D61" i="8"/>
  <c r="D60" i="8"/>
  <c r="F60" i="8" s="1"/>
  <c r="F57" i="8"/>
  <c r="H57" i="8" s="1"/>
  <c r="D57" i="8"/>
  <c r="D56" i="8"/>
  <c r="F56" i="8" s="1"/>
  <c r="F55" i="8"/>
  <c r="H55" i="8" s="1"/>
  <c r="D55" i="8"/>
  <c r="D54" i="8"/>
  <c r="D58" i="8" s="1"/>
  <c r="F53" i="8"/>
  <c r="H53" i="8" s="1"/>
  <c r="D53" i="8"/>
  <c r="F51" i="8"/>
  <c r="H51" i="8" s="1"/>
  <c r="D51" i="8"/>
  <c r="D50" i="8"/>
  <c r="F50" i="8" s="1"/>
  <c r="F49" i="8"/>
  <c r="H49" i="8" s="1"/>
  <c r="D49" i="8"/>
  <c r="D48" i="8"/>
  <c r="F48" i="8" s="1"/>
  <c r="F47" i="8"/>
  <c r="H47" i="8" s="1"/>
  <c r="D47" i="8"/>
  <c r="D46" i="8"/>
  <c r="D52" i="8" s="1"/>
  <c r="F45" i="8"/>
  <c r="D45" i="8"/>
  <c r="D42" i="8"/>
  <c r="F42" i="8" s="1"/>
  <c r="F41" i="8"/>
  <c r="H41" i="8" s="1"/>
  <c r="D41" i="8"/>
  <c r="D40" i="8"/>
  <c r="F40" i="8" s="1"/>
  <c r="F39" i="8"/>
  <c r="D39" i="8"/>
  <c r="D43" i="8" s="1"/>
  <c r="D38" i="8"/>
  <c r="F38" i="8" s="1"/>
  <c r="F37" i="8"/>
  <c r="D37" i="8"/>
  <c r="D36" i="8"/>
  <c r="F36" i="8" s="1"/>
  <c r="F35" i="8"/>
  <c r="D35" i="8"/>
  <c r="F33" i="8"/>
  <c r="D33" i="8"/>
  <c r="D32" i="8"/>
  <c r="F32" i="8" s="1"/>
  <c r="F31" i="8"/>
  <c r="D31" i="8"/>
  <c r="D30" i="8"/>
  <c r="F30" i="8" s="1"/>
  <c r="F29" i="8"/>
  <c r="H29" i="8" s="1"/>
  <c r="D29" i="8"/>
  <c r="D28" i="8"/>
  <c r="F28" i="8" s="1"/>
  <c r="F27" i="8"/>
  <c r="H27" i="8" s="1"/>
  <c r="D27" i="8"/>
  <c r="D26" i="8"/>
  <c r="F26" i="8" s="1"/>
  <c r="F25" i="8"/>
  <c r="H25" i="8" s="1"/>
  <c r="D25" i="8"/>
  <c r="D24" i="8"/>
  <c r="F24" i="8" s="1"/>
  <c r="F23" i="8"/>
  <c r="H23" i="8" s="1"/>
  <c r="D23" i="8"/>
  <c r="D22" i="8"/>
  <c r="F22" i="8" s="1"/>
  <c r="F21" i="8"/>
  <c r="D21" i="8"/>
  <c r="D20" i="8"/>
  <c r="F20" i="8" s="1"/>
  <c r="F19" i="8"/>
  <c r="D19" i="8"/>
  <c r="D18" i="8"/>
  <c r="F18" i="8" s="1"/>
  <c r="F17" i="8"/>
  <c r="D17" i="8"/>
  <c r="D16" i="8"/>
  <c r="F16" i="8" s="1"/>
  <c r="F15" i="8"/>
  <c r="H15" i="8" s="1"/>
  <c r="D15" i="8"/>
  <c r="D14" i="8"/>
  <c r="F14" i="8" s="1"/>
  <c r="F13" i="8"/>
  <c r="D13" i="8"/>
  <c r="D12" i="8"/>
  <c r="F12" i="8" s="1"/>
  <c r="F11" i="8"/>
  <c r="H11" i="8" s="1"/>
  <c r="D11" i="8"/>
  <c r="D10" i="8"/>
  <c r="D34" i="8" s="1"/>
  <c r="F9" i="8"/>
  <c r="D9" i="8"/>
  <c r="D11" i="7"/>
  <c r="I11" i="7" s="1"/>
  <c r="D12" i="7"/>
  <c r="F12" i="7" s="1"/>
  <c r="G12" i="7" s="1"/>
  <c r="D13" i="7"/>
  <c r="K13" i="7" s="1"/>
  <c r="F13" i="7"/>
  <c r="G13" i="7" s="1"/>
  <c r="I13" i="7"/>
  <c r="J13" i="7" s="1"/>
  <c r="D14" i="7"/>
  <c r="K14" i="7" s="1"/>
  <c r="D15" i="7"/>
  <c r="K15" i="7" s="1"/>
  <c r="F15" i="7"/>
  <c r="G15" i="7"/>
  <c r="I15" i="7"/>
  <c r="J15" i="7" s="1"/>
  <c r="D16" i="7"/>
  <c r="I16" i="7" s="1"/>
  <c r="J16" i="7" s="1"/>
  <c r="F16" i="7"/>
  <c r="G16" i="7"/>
  <c r="K16" i="7"/>
  <c r="D17" i="7"/>
  <c r="I17" i="7" s="1"/>
  <c r="J17" i="7" s="1"/>
  <c r="D18" i="7"/>
  <c r="F18" i="7" s="1"/>
  <c r="G18" i="7" s="1"/>
  <c r="D19" i="7"/>
  <c r="I19" i="7" s="1"/>
  <c r="J19" i="7" s="1"/>
  <c r="F19" i="7"/>
  <c r="G19" i="7" s="1"/>
  <c r="D20" i="7"/>
  <c r="F20" i="7" s="1"/>
  <c r="G20" i="7" s="1"/>
  <c r="D21" i="7"/>
  <c r="K21" i="7" s="1"/>
  <c r="F21" i="7"/>
  <c r="G21" i="7" s="1"/>
  <c r="I21" i="7"/>
  <c r="J21" i="7" s="1"/>
  <c r="D22" i="7"/>
  <c r="I22" i="7" s="1"/>
  <c r="J22" i="7" s="1"/>
  <c r="F22" i="7"/>
  <c r="G22" i="7"/>
  <c r="D23" i="7"/>
  <c r="I23" i="7" s="1"/>
  <c r="J23" i="7" s="1"/>
  <c r="K23" i="7"/>
  <c r="D24" i="7"/>
  <c r="F24" i="7"/>
  <c r="G24" i="7"/>
  <c r="I24" i="7"/>
  <c r="J24" i="7" s="1"/>
  <c r="K24" i="7"/>
  <c r="D25" i="7"/>
  <c r="I25" i="7" s="1"/>
  <c r="J25" i="7" s="1"/>
  <c r="F25" i="7"/>
  <c r="G25" i="7" s="1"/>
  <c r="K25" i="7"/>
  <c r="D26" i="7"/>
  <c r="F26" i="7" s="1"/>
  <c r="G26" i="7" s="1"/>
  <c r="D27" i="7"/>
  <c r="F27" i="7"/>
  <c r="G27" i="7" s="1"/>
  <c r="I27" i="7"/>
  <c r="J27" i="7"/>
  <c r="K27" i="7"/>
  <c r="D28" i="7"/>
  <c r="F28" i="7" s="1"/>
  <c r="G28" i="7" s="1"/>
  <c r="D29" i="7"/>
  <c r="K29" i="7" s="1"/>
  <c r="F29" i="7"/>
  <c r="G29" i="7" s="1"/>
  <c r="D30" i="7"/>
  <c r="I30" i="7" s="1"/>
  <c r="J30" i="7" s="1"/>
  <c r="F30" i="7"/>
  <c r="G30" i="7"/>
  <c r="D31" i="7"/>
  <c r="F31" i="7" s="1"/>
  <c r="G31" i="7" s="1"/>
  <c r="I31" i="7"/>
  <c r="J31" i="7" s="1"/>
  <c r="K31" i="7"/>
  <c r="D32" i="7"/>
  <c r="K32" i="7" s="1"/>
  <c r="D33" i="7"/>
  <c r="F33" i="7" s="1"/>
  <c r="G33" i="7" s="1"/>
  <c r="D34" i="7"/>
  <c r="F34" i="7" s="1"/>
  <c r="G34" i="7" s="1"/>
  <c r="D35" i="7"/>
  <c r="I35" i="7" s="1"/>
  <c r="J35" i="7" s="1"/>
  <c r="F35" i="7"/>
  <c r="G35" i="7" s="1"/>
  <c r="K35" i="7"/>
  <c r="D36" i="7"/>
  <c r="D37" i="7"/>
  <c r="K37" i="7" s="1"/>
  <c r="K46" i="7" s="1"/>
  <c r="F37" i="7"/>
  <c r="G37" i="7" s="1"/>
  <c r="G46" i="7" s="1"/>
  <c r="I37" i="7"/>
  <c r="I46" i="7" s="1"/>
  <c r="D38" i="7"/>
  <c r="K38" i="7" s="1"/>
  <c r="F38" i="7"/>
  <c r="G38" i="7"/>
  <c r="I38" i="7"/>
  <c r="J38" i="7" s="1"/>
  <c r="D39" i="7"/>
  <c r="I39" i="7" s="1"/>
  <c r="J39" i="7" s="1"/>
  <c r="F39" i="7"/>
  <c r="G39" i="7"/>
  <c r="D40" i="7"/>
  <c r="F40" i="7" s="1"/>
  <c r="G40" i="7" s="1"/>
  <c r="I40" i="7"/>
  <c r="J40" i="7" s="1"/>
  <c r="D41" i="7"/>
  <c r="I41" i="7" s="1"/>
  <c r="F41" i="7"/>
  <c r="G41" i="7" s="1"/>
  <c r="G45" i="7" s="1"/>
  <c r="D42" i="7"/>
  <c r="F42" i="7" s="1"/>
  <c r="G42" i="7" s="1"/>
  <c r="D43" i="7"/>
  <c r="I43" i="7" s="1"/>
  <c r="J43" i="7" s="1"/>
  <c r="F43" i="7"/>
  <c r="G43" i="7" s="1"/>
  <c r="D44" i="7"/>
  <c r="F44" i="7" s="1"/>
  <c r="G44" i="7" s="1"/>
  <c r="D46" i="7"/>
  <c r="D47" i="7"/>
  <c r="F47" i="7" s="1"/>
  <c r="I47" i="7"/>
  <c r="J47" i="7" s="1"/>
  <c r="K47" i="7"/>
  <c r="K54" i="7" s="1"/>
  <c r="D48" i="7"/>
  <c r="K48" i="7" s="1"/>
  <c r="D49" i="7"/>
  <c r="I49" i="7" s="1"/>
  <c r="J49" i="7" s="1"/>
  <c r="F49" i="7"/>
  <c r="G49" i="7" s="1"/>
  <c r="K49" i="7"/>
  <c r="D50" i="7"/>
  <c r="F50" i="7" s="1"/>
  <c r="G50" i="7" s="1"/>
  <c r="D51" i="7"/>
  <c r="K51" i="7" s="1"/>
  <c r="F51" i="7"/>
  <c r="G51" i="7" s="1"/>
  <c r="I51" i="7"/>
  <c r="J51" i="7" s="1"/>
  <c r="D52" i="7"/>
  <c r="F52" i="7" s="1"/>
  <c r="G52" i="7" s="1"/>
  <c r="D53" i="7"/>
  <c r="F53" i="7"/>
  <c r="G53" i="7" s="1"/>
  <c r="I53" i="7"/>
  <c r="J53" i="7" s="1"/>
  <c r="K53" i="7"/>
  <c r="D54" i="7"/>
  <c r="D55" i="7"/>
  <c r="F55" i="7" s="1"/>
  <c r="I55" i="7"/>
  <c r="J55" i="7" s="1"/>
  <c r="K55" i="7"/>
  <c r="K60" i="7" s="1"/>
  <c r="D56" i="7"/>
  <c r="K56" i="7" s="1"/>
  <c r="D57" i="7"/>
  <c r="I57" i="7" s="1"/>
  <c r="J57" i="7" s="1"/>
  <c r="F57" i="7"/>
  <c r="G57" i="7" s="1"/>
  <c r="K57" i="7"/>
  <c r="D58" i="7"/>
  <c r="F58" i="7" s="1"/>
  <c r="G58" i="7" s="1"/>
  <c r="D59" i="7"/>
  <c r="K59" i="7" s="1"/>
  <c r="F59" i="7"/>
  <c r="G59" i="7" s="1"/>
  <c r="I59" i="7"/>
  <c r="J59" i="7" s="1"/>
  <c r="D62" i="7"/>
  <c r="I62" i="7" s="1"/>
  <c r="D63" i="7"/>
  <c r="I63" i="7" s="1"/>
  <c r="J63" i="7" s="1"/>
  <c r="F63" i="7"/>
  <c r="G63" i="7" s="1"/>
  <c r="D64" i="7"/>
  <c r="K64" i="7" s="1"/>
  <c r="D65" i="7"/>
  <c r="F65" i="7" s="1"/>
  <c r="G65" i="7" s="1"/>
  <c r="D66" i="7"/>
  <c r="F66" i="7" s="1"/>
  <c r="G66" i="7" s="1"/>
  <c r="D67" i="7"/>
  <c r="F67" i="7"/>
  <c r="F76" i="7" s="1"/>
  <c r="I67" i="7"/>
  <c r="J67" i="7" s="1"/>
  <c r="K67" i="7"/>
  <c r="K76" i="7" s="1"/>
  <c r="D68" i="7"/>
  <c r="F68" i="7" s="1"/>
  <c r="G68" i="7" s="1"/>
  <c r="D69" i="7"/>
  <c r="K69" i="7" s="1"/>
  <c r="F69" i="7"/>
  <c r="G69" i="7" s="1"/>
  <c r="I69" i="7"/>
  <c r="J69" i="7" s="1"/>
  <c r="D70" i="7"/>
  <c r="I70" i="7" s="1"/>
  <c r="J70" i="7" s="1"/>
  <c r="D71" i="7"/>
  <c r="F71" i="7" s="1"/>
  <c r="G71" i="7" s="1"/>
  <c r="I71" i="7"/>
  <c r="J71" i="7" s="1"/>
  <c r="D72" i="7"/>
  <c r="K72" i="7" s="1"/>
  <c r="D73" i="7"/>
  <c r="I73" i="7" s="1"/>
  <c r="J73" i="7" s="1"/>
  <c r="F73" i="7"/>
  <c r="G73" i="7" s="1"/>
  <c r="D74" i="7"/>
  <c r="F74" i="7" s="1"/>
  <c r="G74" i="7" s="1"/>
  <c r="D75" i="7"/>
  <c r="K75" i="7" s="1"/>
  <c r="D76" i="7"/>
  <c r="D81" i="7" s="1"/>
  <c r="D77" i="7"/>
  <c r="I77" i="7" s="1"/>
  <c r="J77" i="7" s="1"/>
  <c r="F77" i="7"/>
  <c r="G77" i="7" s="1"/>
  <c r="D78" i="7"/>
  <c r="I78" i="7" s="1"/>
  <c r="J78" i="7" s="1"/>
  <c r="D79" i="7"/>
  <c r="F79" i="7" s="1"/>
  <c r="G79" i="7" s="1"/>
  <c r="D80" i="7"/>
  <c r="K80" i="7" s="1"/>
  <c r="D82" i="7"/>
  <c r="F82" i="7" s="1"/>
  <c r="D83" i="7"/>
  <c r="I83" i="7" s="1"/>
  <c r="J83" i="7" s="1"/>
  <c r="F83" i="7"/>
  <c r="G83" i="7" s="1"/>
  <c r="D84" i="7"/>
  <c r="F84" i="7" s="1"/>
  <c r="G84" i="7" s="1"/>
  <c r="D85" i="7"/>
  <c r="K85" i="7" s="1"/>
  <c r="D86" i="7"/>
  <c r="I86" i="7" s="1"/>
  <c r="J86" i="7" s="1"/>
  <c r="D87" i="7"/>
  <c r="F87" i="7" s="1"/>
  <c r="G87" i="7" s="1"/>
  <c r="D88" i="7"/>
  <c r="I88" i="7" s="1"/>
  <c r="J88" i="7" s="1"/>
  <c r="F88" i="7"/>
  <c r="G88" i="7" s="1"/>
  <c r="D89" i="7"/>
  <c r="I89" i="7" s="1"/>
  <c r="J89" i="7" s="1"/>
  <c r="F89" i="7"/>
  <c r="G89" i="7"/>
  <c r="K89" i="7"/>
  <c r="D91" i="7"/>
  <c r="I91" i="7" s="1"/>
  <c r="D92" i="7"/>
  <c r="F92" i="7" s="1"/>
  <c r="G92" i="7" s="1"/>
  <c r="D93" i="7"/>
  <c r="F93" i="7" s="1"/>
  <c r="G93" i="7" s="1"/>
  <c r="D94" i="7"/>
  <c r="I94" i="7" s="1"/>
  <c r="J94" i="7" s="1"/>
  <c r="D95" i="7"/>
  <c r="F95" i="7" s="1"/>
  <c r="G95" i="7" s="1"/>
  <c r="I95" i="7"/>
  <c r="J95" i="7" s="1"/>
  <c r="K95" i="7"/>
  <c r="D96" i="7"/>
  <c r="I96" i="7" s="1"/>
  <c r="J96" i="7" s="1"/>
  <c r="D97" i="7"/>
  <c r="F97" i="7" s="1"/>
  <c r="G97" i="7" s="1"/>
  <c r="I97" i="7"/>
  <c r="J97" i="7" s="1"/>
  <c r="D98" i="7"/>
  <c r="F98" i="7" s="1"/>
  <c r="G98" i="7" s="1"/>
  <c r="D99" i="7"/>
  <c r="I99" i="7" s="1"/>
  <c r="J99" i="7" s="1"/>
  <c r="F99" i="7"/>
  <c r="G99" i="7" s="1"/>
  <c r="J76" i="10" l="1"/>
  <c r="J81" i="10" s="1"/>
  <c r="J90" i="10"/>
  <c r="J61" i="10"/>
  <c r="J106" i="10" s="1"/>
  <c r="F46" i="10"/>
  <c r="F61" i="10" s="1"/>
  <c r="F106" i="10" s="1"/>
  <c r="G37" i="10"/>
  <c r="G46" i="10" s="1"/>
  <c r="G61" i="10" s="1"/>
  <c r="K105" i="10"/>
  <c r="G82" i="10"/>
  <c r="G90" i="10" s="1"/>
  <c r="G101" i="10" s="1"/>
  <c r="F90" i="10"/>
  <c r="F101" i="10" s="1"/>
  <c r="J36" i="10"/>
  <c r="J45" i="10"/>
  <c r="I81" i="10"/>
  <c r="G91" i="10"/>
  <c r="G100" i="10" s="1"/>
  <c r="F100" i="10"/>
  <c r="J100" i="10"/>
  <c r="H56" i="8"/>
  <c r="H16" i="8"/>
  <c r="H32" i="8"/>
  <c r="H38" i="8"/>
  <c r="H64" i="8"/>
  <c r="H82" i="8"/>
  <c r="H22" i="8"/>
  <c r="H70" i="8"/>
  <c r="H76" i="8"/>
  <c r="H94" i="8"/>
  <c r="H18" i="8"/>
  <c r="H40" i="8"/>
  <c r="H84" i="8"/>
  <c r="H90" i="8"/>
  <c r="H50" i="8"/>
  <c r="H60" i="8"/>
  <c r="H24" i="8"/>
  <c r="F44" i="8"/>
  <c r="H48" i="8"/>
  <c r="H72" i="8"/>
  <c r="H78" i="8"/>
  <c r="H96" i="8"/>
  <c r="H26" i="8"/>
  <c r="H28" i="8"/>
  <c r="H14" i="8"/>
  <c r="H30" i="8"/>
  <c r="H36" i="8"/>
  <c r="H62" i="8"/>
  <c r="H12" i="8"/>
  <c r="H20" i="8"/>
  <c r="H42" i="8"/>
  <c r="H68" i="8"/>
  <c r="H86" i="8"/>
  <c r="H92" i="8"/>
  <c r="H9" i="8"/>
  <c r="H34" i="8" s="1"/>
  <c r="H13" i="8"/>
  <c r="H17" i="8"/>
  <c r="H19" i="8"/>
  <c r="H21" i="8"/>
  <c r="H31" i="8"/>
  <c r="H33" i="8"/>
  <c r="H35" i="8"/>
  <c r="H44" i="8" s="1"/>
  <c r="H37" i="8"/>
  <c r="H39" i="8"/>
  <c r="H43" i="8" s="1"/>
  <c r="H45" i="8"/>
  <c r="H52" i="8" s="1"/>
  <c r="H65" i="8"/>
  <c r="H74" i="8" s="1"/>
  <c r="H79" i="8" s="1"/>
  <c r="H89" i="8"/>
  <c r="H98" i="8" s="1"/>
  <c r="F43" i="8"/>
  <c r="D44" i="8"/>
  <c r="D59" i="8" s="1"/>
  <c r="D102" i="8" s="1"/>
  <c r="F10" i="8"/>
  <c r="F46" i="8"/>
  <c r="F54" i="8"/>
  <c r="F66" i="8"/>
  <c r="F74" i="8" s="1"/>
  <c r="F79" i="8" s="1"/>
  <c r="F80" i="8"/>
  <c r="K93" i="7"/>
  <c r="D90" i="7"/>
  <c r="K65" i="7"/>
  <c r="I93" i="7"/>
  <c r="J93" i="7" s="1"/>
  <c r="K87" i="7"/>
  <c r="K77" i="7"/>
  <c r="I75" i="7"/>
  <c r="J75" i="7" s="1"/>
  <c r="I65" i="7"/>
  <c r="J65" i="7" s="1"/>
  <c r="D45" i="7"/>
  <c r="K40" i="7"/>
  <c r="I32" i="7"/>
  <c r="J32" i="7" s="1"/>
  <c r="D100" i="7"/>
  <c r="F96" i="7"/>
  <c r="G96" i="7" s="1"/>
  <c r="I87" i="7"/>
  <c r="J87" i="7" s="1"/>
  <c r="F75" i="7"/>
  <c r="G75" i="7" s="1"/>
  <c r="K71" i="7"/>
  <c r="D60" i="7"/>
  <c r="D61" i="7" s="1"/>
  <c r="D106" i="7" s="1"/>
  <c r="K33" i="7"/>
  <c r="F32" i="7"/>
  <c r="G32" i="7" s="1"/>
  <c r="I29" i="7"/>
  <c r="J29" i="7" s="1"/>
  <c r="F23" i="7"/>
  <c r="G23" i="7" s="1"/>
  <c r="F17" i="7"/>
  <c r="G17" i="7" s="1"/>
  <c r="F14" i="7"/>
  <c r="G14" i="7" s="1"/>
  <c r="I33" i="7"/>
  <c r="J33" i="7" s="1"/>
  <c r="K91" i="7"/>
  <c r="K100" i="7" s="1"/>
  <c r="I85" i="7"/>
  <c r="J85" i="7" s="1"/>
  <c r="K79" i="7"/>
  <c r="K73" i="7"/>
  <c r="K63" i="7"/>
  <c r="K39" i="7"/>
  <c r="K97" i="7"/>
  <c r="F91" i="7"/>
  <c r="F100" i="7" s="1"/>
  <c r="K88" i="7"/>
  <c r="F85" i="7"/>
  <c r="G85" i="7" s="1"/>
  <c r="I79" i="7"/>
  <c r="J79" i="7" s="1"/>
  <c r="I76" i="7"/>
  <c r="K41" i="7"/>
  <c r="K45" i="7" s="1"/>
  <c r="K17" i="7"/>
  <c r="F45" i="7"/>
  <c r="I14" i="7"/>
  <c r="J14" i="7" s="1"/>
  <c r="F11" i="7"/>
  <c r="K96" i="7"/>
  <c r="F90" i="7"/>
  <c r="G82" i="7"/>
  <c r="G90" i="7" s="1"/>
  <c r="J76" i="7"/>
  <c r="J60" i="7"/>
  <c r="F81" i="7"/>
  <c r="F60" i="7"/>
  <c r="G55" i="7"/>
  <c r="G60" i="7" s="1"/>
  <c r="J54" i="7"/>
  <c r="G47" i="7"/>
  <c r="G54" i="7" s="1"/>
  <c r="G61" i="7" s="1"/>
  <c r="F54" i="7"/>
  <c r="I100" i="7"/>
  <c r="J91" i="7"/>
  <c r="I45" i="7"/>
  <c r="J41" i="7"/>
  <c r="J62" i="7"/>
  <c r="I81" i="7"/>
  <c r="K61" i="7"/>
  <c r="K106" i="7" s="1"/>
  <c r="I36" i="7"/>
  <c r="J11" i="7"/>
  <c r="K98" i="7"/>
  <c r="F94" i="7"/>
  <c r="G94" i="7" s="1"/>
  <c r="F86" i="7"/>
  <c r="G86" i="7" s="1"/>
  <c r="K82" i="7"/>
  <c r="K90" i="7" s="1"/>
  <c r="K101" i="7" s="1"/>
  <c r="I80" i="7"/>
  <c r="J80" i="7" s="1"/>
  <c r="F78" i="7"/>
  <c r="G78" i="7" s="1"/>
  <c r="K74" i="7"/>
  <c r="I72" i="7"/>
  <c r="J72" i="7" s="1"/>
  <c r="F70" i="7"/>
  <c r="G70" i="7" s="1"/>
  <c r="K66" i="7"/>
  <c r="I64" i="7"/>
  <c r="J64" i="7" s="1"/>
  <c r="F62" i="7"/>
  <c r="G62" i="7" s="1"/>
  <c r="K58" i="7"/>
  <c r="I56" i="7"/>
  <c r="J56" i="7" s="1"/>
  <c r="K50" i="7"/>
  <c r="I48" i="7"/>
  <c r="J48" i="7" s="1"/>
  <c r="F46" i="7"/>
  <c r="K42" i="7"/>
  <c r="K34" i="7"/>
  <c r="K26" i="7"/>
  <c r="K18" i="7"/>
  <c r="K99" i="7"/>
  <c r="K83" i="7"/>
  <c r="K43" i="7"/>
  <c r="K19" i="7"/>
  <c r="K11" i="7"/>
  <c r="K36" i="7" s="1"/>
  <c r="K105" i="7" s="1"/>
  <c r="I98" i="7"/>
  <c r="J98" i="7" s="1"/>
  <c r="K92" i="7"/>
  <c r="K84" i="7"/>
  <c r="I82" i="7"/>
  <c r="F80" i="7"/>
  <c r="G80" i="7" s="1"/>
  <c r="I74" i="7"/>
  <c r="J74" i="7" s="1"/>
  <c r="F72" i="7"/>
  <c r="G72" i="7" s="1"/>
  <c r="K68" i="7"/>
  <c r="I66" i="7"/>
  <c r="J66" i="7" s="1"/>
  <c r="F64" i="7"/>
  <c r="G64" i="7" s="1"/>
  <c r="I58" i="7"/>
  <c r="J58" i="7" s="1"/>
  <c r="F56" i="7"/>
  <c r="G56" i="7" s="1"/>
  <c r="K52" i="7"/>
  <c r="I50" i="7"/>
  <c r="J50" i="7" s="1"/>
  <c r="F48" i="7"/>
  <c r="G48" i="7" s="1"/>
  <c r="K44" i="7"/>
  <c r="I42" i="7"/>
  <c r="J42" i="7" s="1"/>
  <c r="I34" i="7"/>
  <c r="J34" i="7" s="1"/>
  <c r="K28" i="7"/>
  <c r="I26" i="7"/>
  <c r="J26" i="7" s="1"/>
  <c r="K20" i="7"/>
  <c r="I18" i="7"/>
  <c r="J18" i="7" s="1"/>
  <c r="K12" i="7"/>
  <c r="K94" i="7"/>
  <c r="I92" i="7"/>
  <c r="J92" i="7" s="1"/>
  <c r="G91" i="7"/>
  <c r="G100" i="7" s="1"/>
  <c r="K86" i="7"/>
  <c r="I84" i="7"/>
  <c r="J84" i="7" s="1"/>
  <c r="K78" i="7"/>
  <c r="K70" i="7"/>
  <c r="I68" i="7"/>
  <c r="J68" i="7" s="1"/>
  <c r="G67" i="7"/>
  <c r="G76" i="7" s="1"/>
  <c r="G81" i="7" s="1"/>
  <c r="K62" i="7"/>
  <c r="K81" i="7" s="1"/>
  <c r="I60" i="7"/>
  <c r="I52" i="7"/>
  <c r="J52" i="7" s="1"/>
  <c r="I44" i="7"/>
  <c r="J44" i="7" s="1"/>
  <c r="J37" i="7"/>
  <c r="K30" i="7"/>
  <c r="I28" i="7"/>
  <c r="J28" i="7" s="1"/>
  <c r="K22" i="7"/>
  <c r="I20" i="7"/>
  <c r="J20" i="7" s="1"/>
  <c r="I12" i="7"/>
  <c r="J12" i="7" s="1"/>
  <c r="I54" i="7"/>
  <c r="I61" i="7" s="1"/>
  <c r="I106" i="7" s="1"/>
  <c r="J101" i="10" l="1"/>
  <c r="F103" i="10"/>
  <c r="G106" i="10"/>
  <c r="G104" i="10"/>
  <c r="H10" i="8"/>
  <c r="D100" i="8"/>
  <c r="H80" i="8"/>
  <c r="H88" i="8" s="1"/>
  <c r="H99" i="8" s="1"/>
  <c r="F88" i="8"/>
  <c r="F99" i="8" s="1"/>
  <c r="F34" i="8"/>
  <c r="H66" i="8"/>
  <c r="H54" i="8"/>
  <c r="H58" i="8" s="1"/>
  <c r="H59" i="8" s="1"/>
  <c r="H102" i="8" s="1"/>
  <c r="F58" i="8"/>
  <c r="H46" i="8"/>
  <c r="F52" i="8"/>
  <c r="F59" i="8" s="1"/>
  <c r="F102" i="8" s="1"/>
  <c r="F101" i="7"/>
  <c r="D101" i="7"/>
  <c r="D102" i="7" s="1"/>
  <c r="G11" i="7"/>
  <c r="G36" i="7" s="1"/>
  <c r="F36" i="7"/>
  <c r="G106" i="7"/>
  <c r="F61" i="7"/>
  <c r="J36" i="7"/>
  <c r="J46" i="7"/>
  <c r="J61" i="7" s="1"/>
  <c r="J106" i="7" s="1"/>
  <c r="I90" i="7"/>
  <c r="I101" i="7" s="1"/>
  <c r="J82" i="7"/>
  <c r="J81" i="7"/>
  <c r="J45" i="7"/>
  <c r="J100" i="7"/>
  <c r="G101" i="7"/>
  <c r="G104" i="7" s="1"/>
  <c r="L99" i="10" l="1"/>
  <c r="L42" i="10"/>
  <c r="L74" i="10"/>
  <c r="L56" i="10"/>
  <c r="L57" i="10"/>
  <c r="L66" i="10"/>
  <c r="L59" i="10"/>
  <c r="L63" i="10"/>
  <c r="L73" i="10"/>
  <c r="L80" i="10"/>
  <c r="L21" i="10"/>
  <c r="L39" i="10"/>
  <c r="L25" i="10"/>
  <c r="L88" i="10"/>
  <c r="L98" i="10"/>
  <c r="L69" i="10"/>
  <c r="L75" i="10"/>
  <c r="L83" i="10"/>
  <c r="L96" i="10"/>
  <c r="L18" i="10"/>
  <c r="L29" i="10"/>
  <c r="L79" i="10"/>
  <c r="L77" i="10"/>
  <c r="L95" i="10"/>
  <c r="L15" i="10"/>
  <c r="L65" i="10"/>
  <c r="L34" i="10"/>
  <c r="L33" i="10"/>
  <c r="L31" i="10"/>
  <c r="L49" i="10"/>
  <c r="L19" i="10"/>
  <c r="L50" i="10"/>
  <c r="L87" i="10"/>
  <c r="L47" i="10"/>
  <c r="L54" i="10" s="1"/>
  <c r="L26" i="10"/>
  <c r="L89" i="10"/>
  <c r="L17" i="10"/>
  <c r="L30" i="10"/>
  <c r="L71" i="10"/>
  <c r="L38" i="10"/>
  <c r="L53" i="10"/>
  <c r="L23" i="10"/>
  <c r="L13" i="10"/>
  <c r="L55" i="10"/>
  <c r="L60" i="10" s="1"/>
  <c r="L37" i="10"/>
  <c r="L46" i="10" s="1"/>
  <c r="L97" i="10"/>
  <c r="L16" i="10"/>
  <c r="L58" i="10"/>
  <c r="L82" i="10"/>
  <c r="L90" i="10" s="1"/>
  <c r="L101" i="10" s="1"/>
  <c r="L32" i="10"/>
  <c r="L11" i="10"/>
  <c r="L36" i="10" s="1"/>
  <c r="L91" i="10"/>
  <c r="L100" i="10" s="1"/>
  <c r="L35" i="10"/>
  <c r="L12" i="10"/>
  <c r="L62" i="10"/>
  <c r="L78" i="10"/>
  <c r="L64" i="10"/>
  <c r="L51" i="10"/>
  <c r="L28" i="10"/>
  <c r="L72" i="10"/>
  <c r="L27" i="10"/>
  <c r="L14" i="10"/>
  <c r="L40" i="10"/>
  <c r="L20" i="10"/>
  <c r="L43" i="10"/>
  <c r="L94" i="10"/>
  <c r="L86" i="10"/>
  <c r="L48" i="10"/>
  <c r="L41" i="10"/>
  <c r="L45" i="10" s="1"/>
  <c r="L67" i="10"/>
  <c r="L76" i="10" s="1"/>
  <c r="L81" i="10" s="1"/>
  <c r="L84" i="10"/>
  <c r="L92" i="10"/>
  <c r="L22" i="10"/>
  <c r="L68" i="10"/>
  <c r="L52" i="10"/>
  <c r="L24" i="10"/>
  <c r="L85" i="10"/>
  <c r="L93" i="10"/>
  <c r="L70" i="10"/>
  <c r="L44" i="10"/>
  <c r="F101" i="8"/>
  <c r="L27" i="7"/>
  <c r="L35" i="7"/>
  <c r="L13" i="7"/>
  <c r="L47" i="7"/>
  <c r="L54" i="7" s="1"/>
  <c r="L33" i="7"/>
  <c r="L39" i="7"/>
  <c r="L94" i="7"/>
  <c r="L83" i="7"/>
  <c r="L99" i="7"/>
  <c r="L25" i="7"/>
  <c r="L43" i="7"/>
  <c r="L77" i="7"/>
  <c r="L29" i="7"/>
  <c r="L24" i="7"/>
  <c r="L51" i="7"/>
  <c r="L17" i="7"/>
  <c r="L14" i="7"/>
  <c r="L95" i="7"/>
  <c r="L31" i="7"/>
  <c r="L86" i="7"/>
  <c r="L22" i="7"/>
  <c r="L49" i="7"/>
  <c r="L32" i="7"/>
  <c r="L57" i="7"/>
  <c r="L85" i="7"/>
  <c r="L23" i="7"/>
  <c r="L19" i="7"/>
  <c r="L59" i="7"/>
  <c r="L70" i="7"/>
  <c r="L16" i="7"/>
  <c r="L79" i="7"/>
  <c r="L40" i="7"/>
  <c r="L69" i="7"/>
  <c r="L88" i="7"/>
  <c r="L30" i="7"/>
  <c r="L67" i="7"/>
  <c r="L76" i="7" s="1"/>
  <c r="L89" i="7"/>
  <c r="L73" i="7"/>
  <c r="L71" i="7"/>
  <c r="L78" i="7"/>
  <c r="L93" i="7"/>
  <c r="L87" i="7"/>
  <c r="L55" i="7"/>
  <c r="L60" i="7" s="1"/>
  <c r="L38" i="7"/>
  <c r="L63" i="7"/>
  <c r="L15" i="7"/>
  <c r="L21" i="7"/>
  <c r="L53" i="7"/>
  <c r="L75" i="7"/>
  <c r="L96" i="7"/>
  <c r="L65" i="7"/>
  <c r="L97" i="7"/>
  <c r="L11" i="7"/>
  <c r="L36" i="7" s="1"/>
  <c r="L56" i="7"/>
  <c r="L80" i="7"/>
  <c r="L92" i="7"/>
  <c r="L28" i="7"/>
  <c r="L42" i="7"/>
  <c r="L62" i="7"/>
  <c r="L37" i="7"/>
  <c r="L46" i="7" s="1"/>
  <c r="L41" i="7"/>
  <c r="L45" i="7" s="1"/>
  <c r="L18" i="7"/>
  <c r="L66" i="7"/>
  <c r="L34" i="7"/>
  <c r="L44" i="7"/>
  <c r="L98" i="7"/>
  <c r="L74" i="7"/>
  <c r="L50" i="7"/>
  <c r="L84" i="7"/>
  <c r="L68" i="7"/>
  <c r="L91" i="7"/>
  <c r="L100" i="7" s="1"/>
  <c r="L64" i="7"/>
  <c r="L26" i="7"/>
  <c r="L12" i="7"/>
  <c r="L72" i="7"/>
  <c r="L52" i="7"/>
  <c r="L20" i="7"/>
  <c r="L48" i="7"/>
  <c r="L58" i="7"/>
  <c r="L82" i="7"/>
  <c r="L90" i="7" s="1"/>
  <c r="J90" i="7"/>
  <c r="J101" i="7" s="1"/>
  <c r="F106" i="7"/>
  <c r="F103" i="7"/>
  <c r="L61" i="10" l="1"/>
  <c r="L106" i="10" s="1"/>
  <c r="G56" i="8"/>
  <c r="G70" i="8"/>
  <c r="G50" i="8"/>
  <c r="G96" i="8"/>
  <c r="G12" i="8"/>
  <c r="G23" i="8"/>
  <c r="G49" i="8"/>
  <c r="G67" i="8"/>
  <c r="G85" i="8"/>
  <c r="G94" i="8"/>
  <c r="G28" i="8"/>
  <c r="G93" i="8"/>
  <c r="G38" i="8"/>
  <c r="G47" i="8"/>
  <c r="G40" i="8"/>
  <c r="G17" i="8"/>
  <c r="G30" i="8"/>
  <c r="G33" i="8"/>
  <c r="G68" i="8"/>
  <c r="G25" i="8"/>
  <c r="G51" i="8"/>
  <c r="G69" i="8"/>
  <c r="G87" i="8"/>
  <c r="G82" i="8"/>
  <c r="G57" i="8"/>
  <c r="G16" i="8"/>
  <c r="G64" i="8"/>
  <c r="G76" i="8"/>
  <c r="G39" i="8"/>
  <c r="G43" i="8" s="1"/>
  <c r="G48" i="8"/>
  <c r="G26" i="8"/>
  <c r="G13" i="8"/>
  <c r="G27" i="8"/>
  <c r="G53" i="8"/>
  <c r="G71" i="8"/>
  <c r="G89" i="8"/>
  <c r="G98" i="8" s="1"/>
  <c r="G60" i="8"/>
  <c r="G75" i="8"/>
  <c r="G21" i="8"/>
  <c r="G84" i="8"/>
  <c r="G36" i="8"/>
  <c r="G86" i="8"/>
  <c r="G29" i="8"/>
  <c r="G55" i="8"/>
  <c r="G73" i="8"/>
  <c r="G91" i="8"/>
  <c r="G72" i="8"/>
  <c r="G35" i="8"/>
  <c r="G44" i="8" s="1"/>
  <c r="G59" i="8" s="1"/>
  <c r="G102" i="8" s="1"/>
  <c r="G19" i="8"/>
  <c r="G65" i="8"/>
  <c r="G74" i="8" s="1"/>
  <c r="G79" i="8" s="1"/>
  <c r="G32" i="8"/>
  <c r="G31" i="8"/>
  <c r="G90" i="8"/>
  <c r="G62" i="8"/>
  <c r="G20" i="8"/>
  <c r="G92" i="8"/>
  <c r="G41" i="8"/>
  <c r="G61" i="8"/>
  <c r="G77" i="8"/>
  <c r="G95" i="8"/>
  <c r="G9" i="8"/>
  <c r="G34" i="8" s="1"/>
  <c r="G22" i="8"/>
  <c r="G78" i="8"/>
  <c r="G14" i="8"/>
  <c r="G37" i="8"/>
  <c r="G11" i="8"/>
  <c r="G45" i="8"/>
  <c r="G52" i="8" s="1"/>
  <c r="G63" i="8"/>
  <c r="G81" i="8"/>
  <c r="G97" i="8"/>
  <c r="G18" i="8"/>
  <c r="G24" i="8"/>
  <c r="G42" i="8"/>
  <c r="G15" i="8"/>
  <c r="G83" i="8"/>
  <c r="G10" i="8"/>
  <c r="G66" i="8"/>
  <c r="G54" i="8"/>
  <c r="G58" i="8" s="1"/>
  <c r="G80" i="8"/>
  <c r="G88" i="8" s="1"/>
  <c r="G99" i="8" s="1"/>
  <c r="G46" i="8"/>
  <c r="L101" i="7"/>
  <c r="L61" i="7"/>
  <c r="L106" i="7" s="1"/>
  <c r="L81" i="7"/>
  <c r="D11" i="6" l="1"/>
  <c r="F11" i="6" s="1"/>
  <c r="D12" i="6"/>
  <c r="F12" i="6" s="1"/>
  <c r="G12" i="6" s="1"/>
  <c r="D13" i="6"/>
  <c r="I13" i="6" s="1"/>
  <c r="J13" i="6" s="1"/>
  <c r="F13" i="6"/>
  <c r="G13" i="6" s="1"/>
  <c r="D14" i="6"/>
  <c r="I14" i="6" s="1"/>
  <c r="J14" i="6" s="1"/>
  <c r="D15" i="6"/>
  <c r="K15" i="6" s="1"/>
  <c r="F15" i="6"/>
  <c r="G15" i="6" s="1"/>
  <c r="I15" i="6"/>
  <c r="J15" i="6" s="1"/>
  <c r="D16" i="6"/>
  <c r="F16" i="6"/>
  <c r="G16" i="6" s="1"/>
  <c r="I16" i="6"/>
  <c r="J16" i="6"/>
  <c r="K16" i="6"/>
  <c r="D17" i="6"/>
  <c r="F17" i="6" s="1"/>
  <c r="G17" i="6" s="1"/>
  <c r="D18" i="6"/>
  <c r="K18" i="6" s="1"/>
  <c r="F18" i="6"/>
  <c r="G18" i="6" s="1"/>
  <c r="I18" i="6"/>
  <c r="J18" i="6" s="1"/>
  <c r="D19" i="6"/>
  <c r="F19" i="6" s="1"/>
  <c r="G19" i="6" s="1"/>
  <c r="D20" i="6"/>
  <c r="F20" i="6" s="1"/>
  <c r="G20" i="6" s="1"/>
  <c r="D21" i="6"/>
  <c r="I21" i="6" s="1"/>
  <c r="J21" i="6" s="1"/>
  <c r="D22" i="6"/>
  <c r="I22" i="6" s="1"/>
  <c r="J22" i="6" s="1"/>
  <c r="D23" i="6"/>
  <c r="K23" i="6" s="1"/>
  <c r="D24" i="6"/>
  <c r="I24" i="6" s="1"/>
  <c r="J24" i="6" s="1"/>
  <c r="F24" i="6"/>
  <c r="G24" i="6"/>
  <c r="K24" i="6"/>
  <c r="D25" i="6"/>
  <c r="F25" i="6"/>
  <c r="G25" i="6" s="1"/>
  <c r="I25" i="6"/>
  <c r="J25" i="6" s="1"/>
  <c r="K25" i="6"/>
  <c r="D26" i="6"/>
  <c r="I26" i="6" s="1"/>
  <c r="J26" i="6" s="1"/>
  <c r="F26" i="6"/>
  <c r="G26" i="6" s="1"/>
  <c r="K26" i="6"/>
  <c r="D27" i="6"/>
  <c r="F27" i="6" s="1"/>
  <c r="G27" i="6" s="1"/>
  <c r="K27" i="6"/>
  <c r="D28" i="6"/>
  <c r="F28" i="6" s="1"/>
  <c r="G28" i="6" s="1"/>
  <c r="D29" i="6"/>
  <c r="I29" i="6" s="1"/>
  <c r="J29" i="6" s="1"/>
  <c r="D30" i="6"/>
  <c r="I30" i="6" s="1"/>
  <c r="J30" i="6" s="1"/>
  <c r="D31" i="6"/>
  <c r="K31" i="6" s="1"/>
  <c r="I31" i="6"/>
  <c r="J31" i="6" s="1"/>
  <c r="D32" i="6"/>
  <c r="K32" i="6" s="1"/>
  <c r="D33" i="6"/>
  <c r="F33" i="6" s="1"/>
  <c r="G33" i="6" s="1"/>
  <c r="I33" i="6"/>
  <c r="J33" i="6" s="1"/>
  <c r="D34" i="6"/>
  <c r="F34" i="6" s="1"/>
  <c r="G34" i="6" s="1"/>
  <c r="D35" i="6"/>
  <c r="F35" i="6" s="1"/>
  <c r="G35" i="6" s="1"/>
  <c r="D36" i="6"/>
  <c r="D37" i="6"/>
  <c r="I37" i="6" s="1"/>
  <c r="D38" i="6"/>
  <c r="I38" i="6" s="1"/>
  <c r="J38" i="6" s="1"/>
  <c r="D39" i="6"/>
  <c r="K39" i="6" s="1"/>
  <c r="I39" i="6"/>
  <c r="J39" i="6" s="1"/>
  <c r="D40" i="6"/>
  <c r="K40" i="6" s="1"/>
  <c r="F40" i="6"/>
  <c r="G40" i="6" s="1"/>
  <c r="D41" i="6"/>
  <c r="I41" i="6" s="1"/>
  <c r="I45" i="6" s="1"/>
  <c r="D42" i="6"/>
  <c r="F42" i="6" s="1"/>
  <c r="G42" i="6" s="1"/>
  <c r="I42" i="6"/>
  <c r="J42" i="6" s="1"/>
  <c r="K42" i="6"/>
  <c r="D43" i="6"/>
  <c r="K43" i="6" s="1"/>
  <c r="F43" i="6"/>
  <c r="G43" i="6" s="1"/>
  <c r="I43" i="6"/>
  <c r="J43" i="6" s="1"/>
  <c r="D44" i="6"/>
  <c r="F44" i="6" s="1"/>
  <c r="G44" i="6" s="1"/>
  <c r="D45" i="6"/>
  <c r="D46" i="6"/>
  <c r="D47" i="6"/>
  <c r="K47" i="6" s="1"/>
  <c r="K54" i="6" s="1"/>
  <c r="F47" i="6"/>
  <c r="G47" i="6" s="1"/>
  <c r="G54" i="6" s="1"/>
  <c r="I47" i="6"/>
  <c r="J47" i="6" s="1"/>
  <c r="D48" i="6"/>
  <c r="K48" i="6" s="1"/>
  <c r="D49" i="6"/>
  <c r="I49" i="6" s="1"/>
  <c r="J49" i="6" s="1"/>
  <c r="F49" i="6"/>
  <c r="G49" i="6" s="1"/>
  <c r="K49" i="6"/>
  <c r="D50" i="6"/>
  <c r="F50" i="6" s="1"/>
  <c r="G50" i="6" s="1"/>
  <c r="K50" i="6"/>
  <c r="D51" i="6"/>
  <c r="F51" i="6" s="1"/>
  <c r="G51" i="6" s="1"/>
  <c r="I51" i="6"/>
  <c r="J51" i="6" s="1"/>
  <c r="K51" i="6"/>
  <c r="D52" i="6"/>
  <c r="F52" i="6" s="1"/>
  <c r="G52" i="6" s="1"/>
  <c r="D53" i="6"/>
  <c r="I53" i="6" s="1"/>
  <c r="J53" i="6" s="1"/>
  <c r="D54" i="6"/>
  <c r="D55" i="6"/>
  <c r="K55" i="6" s="1"/>
  <c r="K60" i="6" s="1"/>
  <c r="I55" i="6"/>
  <c r="J55" i="6" s="1"/>
  <c r="D56" i="6"/>
  <c r="K56" i="6" s="1"/>
  <c r="D57" i="6"/>
  <c r="I57" i="6" s="1"/>
  <c r="J57" i="6" s="1"/>
  <c r="D58" i="6"/>
  <c r="F58" i="6" s="1"/>
  <c r="G58" i="6" s="1"/>
  <c r="I58" i="6"/>
  <c r="J58" i="6" s="1"/>
  <c r="K58" i="6"/>
  <c r="D59" i="6"/>
  <c r="F59" i="6" s="1"/>
  <c r="G59" i="6" s="1"/>
  <c r="D62" i="6"/>
  <c r="I62" i="6" s="1"/>
  <c r="D63" i="6"/>
  <c r="K63" i="6" s="1"/>
  <c r="F63" i="6"/>
  <c r="G63" i="6" s="1"/>
  <c r="I63" i="6"/>
  <c r="J63" i="6" s="1"/>
  <c r="D64" i="6"/>
  <c r="K64" i="6" s="1"/>
  <c r="I64" i="6"/>
  <c r="J64" i="6"/>
  <c r="D65" i="6"/>
  <c r="F65" i="6"/>
  <c r="G65" i="6" s="1"/>
  <c r="I65" i="6"/>
  <c r="J65" i="6" s="1"/>
  <c r="K65" i="6"/>
  <c r="D66" i="6"/>
  <c r="F66" i="6" s="1"/>
  <c r="G66" i="6" s="1"/>
  <c r="I66" i="6"/>
  <c r="J66" i="6"/>
  <c r="K66" i="6"/>
  <c r="D67" i="6"/>
  <c r="F67" i="6" s="1"/>
  <c r="D68" i="6"/>
  <c r="F68" i="6" s="1"/>
  <c r="G68" i="6" s="1"/>
  <c r="D69" i="6"/>
  <c r="I69" i="6" s="1"/>
  <c r="J69" i="6" s="1"/>
  <c r="F69" i="6"/>
  <c r="G69" i="6" s="1"/>
  <c r="D70" i="6"/>
  <c r="I70" i="6" s="1"/>
  <c r="J70" i="6" s="1"/>
  <c r="D71" i="6"/>
  <c r="K71" i="6" s="1"/>
  <c r="D72" i="6"/>
  <c r="K72" i="6" s="1"/>
  <c r="I72" i="6"/>
  <c r="J72" i="6" s="1"/>
  <c r="D73" i="6"/>
  <c r="F73" i="6" s="1"/>
  <c r="G73" i="6" s="1"/>
  <c r="D74" i="6"/>
  <c r="F74" i="6" s="1"/>
  <c r="G74" i="6" s="1"/>
  <c r="I74" i="6"/>
  <c r="J74" i="6" s="1"/>
  <c r="K74" i="6"/>
  <c r="D75" i="6"/>
  <c r="F75" i="6" s="1"/>
  <c r="G75" i="6" s="1"/>
  <c r="K75" i="6"/>
  <c r="D77" i="6"/>
  <c r="I77" i="6" s="1"/>
  <c r="J77" i="6" s="1"/>
  <c r="D78" i="6"/>
  <c r="I78" i="6" s="1"/>
  <c r="J78" i="6" s="1"/>
  <c r="D79" i="6"/>
  <c r="K79" i="6" s="1"/>
  <c r="F79" i="6"/>
  <c r="G79" i="6" s="1"/>
  <c r="I79" i="6"/>
  <c r="J79" i="6" s="1"/>
  <c r="D80" i="6"/>
  <c r="K80" i="6" s="1"/>
  <c r="F80" i="6"/>
  <c r="G80" i="6" s="1"/>
  <c r="I80" i="6"/>
  <c r="J80" i="6"/>
  <c r="D82" i="6"/>
  <c r="F82" i="6"/>
  <c r="F90" i="6" s="1"/>
  <c r="G82" i="6"/>
  <c r="I82" i="6"/>
  <c r="J82" i="6"/>
  <c r="J90" i="6" s="1"/>
  <c r="K82" i="6"/>
  <c r="D83" i="6"/>
  <c r="F83" i="6" s="1"/>
  <c r="G83" i="6" s="1"/>
  <c r="I83" i="6"/>
  <c r="J83" i="6" s="1"/>
  <c r="D84" i="6"/>
  <c r="F84" i="6" s="1"/>
  <c r="G84" i="6" s="1"/>
  <c r="D85" i="6"/>
  <c r="I85" i="6" s="1"/>
  <c r="J85" i="6" s="1"/>
  <c r="D86" i="6"/>
  <c r="I86" i="6" s="1"/>
  <c r="J86" i="6" s="1"/>
  <c r="D87" i="6"/>
  <c r="K87" i="6" s="1"/>
  <c r="D88" i="6"/>
  <c r="K88" i="6" s="1"/>
  <c r="F88" i="6"/>
  <c r="G88" i="6"/>
  <c r="D89" i="6"/>
  <c r="F89" i="6" s="1"/>
  <c r="G89" i="6" s="1"/>
  <c r="K89" i="6"/>
  <c r="D90" i="6"/>
  <c r="G90" i="6"/>
  <c r="I90" i="6"/>
  <c r="K90" i="6"/>
  <c r="D91" i="6"/>
  <c r="F91" i="6" s="1"/>
  <c r="I91" i="6"/>
  <c r="I100" i="6" s="1"/>
  <c r="I101" i="6" s="1"/>
  <c r="J91" i="6"/>
  <c r="J100" i="6" s="1"/>
  <c r="D92" i="6"/>
  <c r="F92" i="6" s="1"/>
  <c r="G92" i="6" s="1"/>
  <c r="D93" i="6"/>
  <c r="I93" i="6" s="1"/>
  <c r="J93" i="6" s="1"/>
  <c r="D94" i="6"/>
  <c r="I94" i="6" s="1"/>
  <c r="J94" i="6" s="1"/>
  <c r="D95" i="6"/>
  <c r="K95" i="6" s="1"/>
  <c r="F95" i="6"/>
  <c r="G95" i="6" s="1"/>
  <c r="D96" i="6"/>
  <c r="K96" i="6" s="1"/>
  <c r="D97" i="6"/>
  <c r="F97" i="6" s="1"/>
  <c r="G97" i="6" s="1"/>
  <c r="I97" i="6"/>
  <c r="J97" i="6" s="1"/>
  <c r="D98" i="6"/>
  <c r="F98" i="6" s="1"/>
  <c r="G98" i="6" s="1"/>
  <c r="D99" i="6"/>
  <c r="F99" i="6" s="1"/>
  <c r="G99" i="6" s="1"/>
  <c r="D100" i="6"/>
  <c r="J101" i="6" l="1"/>
  <c r="I99" i="6"/>
  <c r="J99" i="6" s="1"/>
  <c r="K97" i="6"/>
  <c r="I95" i="6"/>
  <c r="J95" i="6" s="1"/>
  <c r="K91" i="6"/>
  <c r="K100" i="6" s="1"/>
  <c r="K101" i="6" s="1"/>
  <c r="I88" i="6"/>
  <c r="J88" i="6" s="1"/>
  <c r="F85" i="6"/>
  <c r="G85" i="6" s="1"/>
  <c r="F57" i="6"/>
  <c r="G57" i="6" s="1"/>
  <c r="F55" i="6"/>
  <c r="F60" i="6" s="1"/>
  <c r="F41" i="6"/>
  <c r="F39" i="6"/>
  <c r="G39" i="6" s="1"/>
  <c r="I35" i="6"/>
  <c r="J35" i="6" s="1"/>
  <c r="K33" i="6"/>
  <c r="F32" i="6"/>
  <c r="G32" i="6" s="1"/>
  <c r="F21" i="6"/>
  <c r="G21" i="6" s="1"/>
  <c r="D60" i="6"/>
  <c r="D61" i="6" s="1"/>
  <c r="K34" i="6"/>
  <c r="K98" i="6"/>
  <c r="I89" i="6"/>
  <c r="J89" i="6" s="1"/>
  <c r="K83" i="6"/>
  <c r="K73" i="6"/>
  <c r="F72" i="6"/>
  <c r="G72" i="6" s="1"/>
  <c r="K59" i="6"/>
  <c r="I56" i="6"/>
  <c r="J56" i="6" s="1"/>
  <c r="F53" i="6"/>
  <c r="G53" i="6" s="1"/>
  <c r="I50" i="6"/>
  <c r="J50" i="6" s="1"/>
  <c r="I40" i="6"/>
  <c r="J40" i="6" s="1"/>
  <c r="F37" i="6"/>
  <c r="G37" i="6" s="1"/>
  <c r="G46" i="6" s="1"/>
  <c r="F31" i="6"/>
  <c r="G31" i="6" s="1"/>
  <c r="K19" i="6"/>
  <c r="K17" i="6"/>
  <c r="I98" i="6"/>
  <c r="J98" i="6" s="1"/>
  <c r="K93" i="6"/>
  <c r="I87" i="6"/>
  <c r="J87" i="6" s="1"/>
  <c r="I75" i="6"/>
  <c r="J75" i="6" s="1"/>
  <c r="I73" i="6"/>
  <c r="J73" i="6" s="1"/>
  <c r="K67" i="6"/>
  <c r="K76" i="6" s="1"/>
  <c r="F64" i="6"/>
  <c r="G64" i="6" s="1"/>
  <c r="I34" i="6"/>
  <c r="J34" i="6" s="1"/>
  <c r="I23" i="6"/>
  <c r="J23" i="6" s="1"/>
  <c r="I17" i="6"/>
  <c r="J17" i="6" s="1"/>
  <c r="D101" i="6"/>
  <c r="F93" i="6"/>
  <c r="G93" i="6" s="1"/>
  <c r="F87" i="6"/>
  <c r="G87" i="6" s="1"/>
  <c r="F77" i="6"/>
  <c r="G77" i="6" s="1"/>
  <c r="I71" i="6"/>
  <c r="J71" i="6" s="1"/>
  <c r="I59" i="6"/>
  <c r="J59" i="6" s="1"/>
  <c r="K57" i="6"/>
  <c r="F56" i="6"/>
  <c r="G56" i="6" s="1"/>
  <c r="K41" i="6"/>
  <c r="K45" i="6" s="1"/>
  <c r="F23" i="6"/>
  <c r="G23" i="6" s="1"/>
  <c r="K11" i="6"/>
  <c r="K36" i="6" s="1"/>
  <c r="D76" i="6"/>
  <c r="D81" i="6" s="1"/>
  <c r="K99" i="6"/>
  <c r="F96" i="6"/>
  <c r="G96" i="6" s="1"/>
  <c r="F71" i="6"/>
  <c r="G71" i="6" s="1"/>
  <c r="I67" i="6"/>
  <c r="K35" i="6"/>
  <c r="I32" i="6"/>
  <c r="J32" i="6" s="1"/>
  <c r="F29" i="6"/>
  <c r="G29" i="6" s="1"/>
  <c r="F76" i="6"/>
  <c r="G67" i="6"/>
  <c r="G76" i="6" s="1"/>
  <c r="F100" i="6"/>
  <c r="F101" i="6" s="1"/>
  <c r="G91" i="6"/>
  <c r="G100" i="6" s="1"/>
  <c r="G101" i="6" s="1"/>
  <c r="J54" i="6"/>
  <c r="I46" i="6"/>
  <c r="J37" i="6"/>
  <c r="J60" i="6"/>
  <c r="J62" i="6"/>
  <c r="F36" i="6"/>
  <c r="G11" i="6"/>
  <c r="G36" i="6" s="1"/>
  <c r="I96" i="6"/>
  <c r="J96" i="6" s="1"/>
  <c r="F94" i="6"/>
  <c r="G94" i="6" s="1"/>
  <c r="F86" i="6"/>
  <c r="G86" i="6" s="1"/>
  <c r="F78" i="6"/>
  <c r="G78" i="6" s="1"/>
  <c r="F70" i="6"/>
  <c r="G70" i="6" s="1"/>
  <c r="F62" i="6"/>
  <c r="G62" i="6" s="1"/>
  <c r="G55" i="6"/>
  <c r="G60" i="6" s="1"/>
  <c r="G61" i="6" s="1"/>
  <c r="G106" i="6" s="1"/>
  <c r="F54" i="6"/>
  <c r="I48" i="6"/>
  <c r="J48" i="6" s="1"/>
  <c r="F46" i="6"/>
  <c r="J41" i="6"/>
  <c r="F38" i="6"/>
  <c r="G38" i="6" s="1"/>
  <c r="F30" i="6"/>
  <c r="G30" i="6" s="1"/>
  <c r="F22" i="6"/>
  <c r="G22" i="6" s="1"/>
  <c r="F14" i="6"/>
  <c r="G14" i="6" s="1"/>
  <c r="K92" i="6"/>
  <c r="K84" i="6"/>
  <c r="K68" i="6"/>
  <c r="K52" i="6"/>
  <c r="F48" i="6"/>
  <c r="G48" i="6" s="1"/>
  <c r="K44" i="6"/>
  <c r="K28" i="6"/>
  <c r="K20" i="6"/>
  <c r="K12" i="6"/>
  <c r="K85" i="6"/>
  <c r="K77" i="6"/>
  <c r="K69" i="6"/>
  <c r="K53" i="6"/>
  <c r="K37" i="6"/>
  <c r="K46" i="6" s="1"/>
  <c r="K61" i="6" s="1"/>
  <c r="K106" i="6" s="1"/>
  <c r="K29" i="6"/>
  <c r="I27" i="6"/>
  <c r="J27" i="6" s="1"/>
  <c r="K21" i="6"/>
  <c r="I19" i="6"/>
  <c r="J19" i="6" s="1"/>
  <c r="K13" i="6"/>
  <c r="I11" i="6"/>
  <c r="K94" i="6"/>
  <c r="I92" i="6"/>
  <c r="J92" i="6" s="1"/>
  <c r="K86" i="6"/>
  <c r="I84" i="6"/>
  <c r="J84" i="6" s="1"/>
  <c r="K78" i="6"/>
  <c r="K70" i="6"/>
  <c r="I68" i="6"/>
  <c r="J68" i="6" s="1"/>
  <c r="K62" i="6"/>
  <c r="K81" i="6" s="1"/>
  <c r="I60" i="6"/>
  <c r="I52" i="6"/>
  <c r="J52" i="6" s="1"/>
  <c r="I44" i="6"/>
  <c r="J44" i="6" s="1"/>
  <c r="K38" i="6"/>
  <c r="K30" i="6"/>
  <c r="I28" i="6"/>
  <c r="J28" i="6" s="1"/>
  <c r="K22" i="6"/>
  <c r="I20" i="6"/>
  <c r="J20" i="6" s="1"/>
  <c r="K14" i="6"/>
  <c r="I12" i="6"/>
  <c r="J12" i="6" s="1"/>
  <c r="I54" i="6"/>
  <c r="D106" i="6" l="1"/>
  <c r="D102" i="6"/>
  <c r="F45" i="6"/>
  <c r="G41" i="6"/>
  <c r="G45" i="6" s="1"/>
  <c r="J67" i="6"/>
  <c r="J76" i="6" s="1"/>
  <c r="I76" i="6"/>
  <c r="I81" i="6" s="1"/>
  <c r="J81" i="6"/>
  <c r="J46" i="6"/>
  <c r="J61" i="6" s="1"/>
  <c r="J106" i="6" s="1"/>
  <c r="I61" i="6"/>
  <c r="I106" i="6" s="1"/>
  <c r="I36" i="6"/>
  <c r="J11" i="6"/>
  <c r="J45" i="6"/>
  <c r="G81" i="6"/>
  <c r="G104" i="6" s="1"/>
  <c r="F61" i="6"/>
  <c r="F106" i="6" s="1"/>
  <c r="K105" i="6"/>
  <c r="F81" i="6"/>
  <c r="F103" i="6" l="1"/>
  <c r="L58" i="6"/>
  <c r="L74" i="6"/>
  <c r="L50" i="6"/>
  <c r="L98" i="6"/>
  <c r="L82" i="6"/>
  <c r="L90" i="6" s="1"/>
  <c r="L18" i="6"/>
  <c r="L26" i="6"/>
  <c r="L34" i="6"/>
  <c r="L42" i="6"/>
  <c r="L66" i="6"/>
  <c r="L64" i="6"/>
  <c r="L24" i="6"/>
  <c r="L83" i="6"/>
  <c r="L47" i="6"/>
  <c r="L54" i="6" s="1"/>
  <c r="L29" i="6"/>
  <c r="L93" i="6"/>
  <c r="L59" i="6"/>
  <c r="L65" i="6"/>
  <c r="L25" i="6"/>
  <c r="L33" i="6"/>
  <c r="L21" i="6"/>
  <c r="L95" i="6"/>
  <c r="L80" i="6"/>
  <c r="L43" i="6"/>
  <c r="L16" i="6"/>
  <c r="L86" i="6"/>
  <c r="L77" i="6"/>
  <c r="L22" i="6"/>
  <c r="L51" i="6"/>
  <c r="L39" i="6"/>
  <c r="L69" i="6"/>
  <c r="L85" i="6"/>
  <c r="L35" i="6"/>
  <c r="L78" i="6"/>
  <c r="L94" i="6"/>
  <c r="L55" i="6"/>
  <c r="L60" i="6" s="1"/>
  <c r="L63" i="6"/>
  <c r="L17" i="6"/>
  <c r="L99" i="6"/>
  <c r="L70" i="6"/>
  <c r="L56" i="6"/>
  <c r="L89" i="6"/>
  <c r="L97" i="6"/>
  <c r="L73" i="6"/>
  <c r="L71" i="6"/>
  <c r="L57" i="6"/>
  <c r="L38" i="6"/>
  <c r="L87" i="6"/>
  <c r="L30" i="6"/>
  <c r="L49" i="6"/>
  <c r="L40" i="6"/>
  <c r="L75" i="6"/>
  <c r="L14" i="6"/>
  <c r="L23" i="6"/>
  <c r="L67" i="6"/>
  <c r="L76" i="6" s="1"/>
  <c r="L81" i="6" s="1"/>
  <c r="L91" i="6"/>
  <c r="L100" i="6" s="1"/>
  <c r="L15" i="6"/>
  <c r="L72" i="6"/>
  <c r="L31" i="6"/>
  <c r="L13" i="6"/>
  <c r="L53" i="6"/>
  <c r="L88" i="6"/>
  <c r="L32" i="6"/>
  <c r="L79" i="6"/>
  <c r="L92" i="6"/>
  <c r="L20" i="6"/>
  <c r="L44" i="6"/>
  <c r="L96" i="6"/>
  <c r="L37" i="6"/>
  <c r="L46" i="6" s="1"/>
  <c r="L19" i="6"/>
  <c r="L68" i="6"/>
  <c r="L27" i="6"/>
  <c r="L48" i="6"/>
  <c r="L41" i="6"/>
  <c r="L45" i="6" s="1"/>
  <c r="L62" i="6"/>
  <c r="L12" i="6"/>
  <c r="L84" i="6"/>
  <c r="L28" i="6"/>
  <c r="L52" i="6"/>
  <c r="J36" i="6"/>
  <c r="L11" i="6"/>
  <c r="L36" i="6" s="1"/>
  <c r="L101" i="6" l="1"/>
  <c r="L61" i="6"/>
  <c r="L106" i="6" s="1"/>
</calcChain>
</file>

<file path=xl/sharedStrings.xml><?xml version="1.0" encoding="utf-8"?>
<sst xmlns="http://schemas.openxmlformats.org/spreadsheetml/2006/main" count="692" uniqueCount="160">
  <si>
    <t>NOTE: Shaded cells are for input by user</t>
  </si>
  <si>
    <t>Sample ID:</t>
  </si>
  <si>
    <t>Date Sample Run:</t>
  </si>
  <si>
    <r>
      <t>Weight of test portion used for fat extraction (g) (</t>
    </r>
    <r>
      <rPr>
        <b/>
        <sz val="12"/>
        <rFont val="Arial"/>
        <family val="2"/>
      </rPr>
      <t>W</t>
    </r>
    <r>
      <rPr>
        <b/>
        <vertAlign val="subscript"/>
        <sz val="12"/>
        <rFont val="Arial"/>
        <family val="2"/>
      </rPr>
      <t>TS</t>
    </r>
    <r>
      <rPr>
        <sz val="12"/>
        <rFont val="Arial"/>
        <family val="2"/>
      </rPr>
      <t>):</t>
    </r>
  </si>
  <si>
    <r>
      <t>Weight of C11:0 FAME IS added to test portion (g) (</t>
    </r>
    <r>
      <rPr>
        <b/>
        <sz val="12"/>
        <rFont val="Arial"/>
        <family val="2"/>
      </rPr>
      <t>W</t>
    </r>
    <r>
      <rPr>
        <b/>
        <vertAlign val="subscript"/>
        <sz val="12"/>
        <rFont val="Arial"/>
        <family val="2"/>
      </rPr>
      <t>IS</t>
    </r>
    <r>
      <rPr>
        <sz val="12"/>
        <rFont val="Arial"/>
        <family val="2"/>
      </rPr>
      <t>):</t>
    </r>
  </si>
  <si>
    <r>
      <t>Peak area of C11:0 FAME IS (</t>
    </r>
    <r>
      <rPr>
        <b/>
        <sz val="12"/>
        <rFont val="Arial"/>
        <family val="2"/>
      </rPr>
      <t>PA</t>
    </r>
    <r>
      <rPr>
        <b/>
        <vertAlign val="subscript"/>
        <sz val="12"/>
        <rFont val="Arial"/>
        <family val="2"/>
      </rPr>
      <t>IS</t>
    </r>
    <r>
      <rPr>
        <sz val="12"/>
        <rFont val="Arial"/>
        <family val="2"/>
      </rPr>
      <t>)</t>
    </r>
  </si>
  <si>
    <t>FAME</t>
  </si>
  <si>
    <r>
      <t>GC FAME peak area (PA</t>
    </r>
    <r>
      <rPr>
        <b/>
        <vertAlign val="subscript"/>
        <sz val="12"/>
        <rFont val="Arial"/>
        <family val="2"/>
      </rPr>
      <t>i</t>
    </r>
    <r>
      <rPr>
        <b/>
        <sz val="12"/>
        <rFont val="Arial"/>
        <family val="2"/>
      </rPr>
      <t>)</t>
    </r>
  </si>
  <si>
    <r>
      <t>Theoretical FID correction factor relative to C11:0 FAME (TCF</t>
    </r>
    <r>
      <rPr>
        <b/>
        <vertAlign val="subscript"/>
        <sz val="12"/>
        <rFont val="Arial"/>
        <family val="2"/>
      </rPr>
      <t>i</t>
    </r>
    <r>
      <rPr>
        <b/>
        <sz val="12"/>
        <rFont val="Arial"/>
        <family val="2"/>
      </rPr>
      <t>)</t>
    </r>
  </si>
  <si>
    <r>
      <t>Weight of FAME (W</t>
    </r>
    <r>
      <rPr>
        <b/>
        <vertAlign val="subscript"/>
        <sz val="12"/>
        <rFont val="Arial"/>
        <family val="2"/>
      </rPr>
      <t>FAMEi</t>
    </r>
    <r>
      <rPr>
        <b/>
        <sz val="12"/>
        <rFont val="Arial"/>
        <family val="2"/>
      </rPr>
      <t>) in g in test portion</t>
    </r>
  </si>
  <si>
    <r>
      <t>Conversion factor of FAME to TAG equivalent (F</t>
    </r>
    <r>
      <rPr>
        <b/>
        <vertAlign val="subscript"/>
        <sz val="12"/>
        <rFont val="Arial"/>
        <family val="2"/>
      </rPr>
      <t>TAGi</t>
    </r>
    <r>
      <rPr>
        <b/>
        <sz val="12"/>
        <rFont val="Arial"/>
        <family val="2"/>
      </rPr>
      <t>)</t>
    </r>
  </si>
  <si>
    <r>
      <t>Weight of fatty acid as TAG equivalents (W</t>
    </r>
    <r>
      <rPr>
        <b/>
        <vertAlign val="subscript"/>
        <sz val="12"/>
        <rFont val="Arial"/>
        <family val="2"/>
      </rPr>
      <t>TAGi</t>
    </r>
    <r>
      <rPr>
        <b/>
        <sz val="12"/>
        <rFont val="Arial"/>
        <family val="2"/>
      </rPr>
      <t>) in g in test portion</t>
    </r>
  </si>
  <si>
    <r>
      <t>Weight of fatty  acids in g as TAG equivalents (W</t>
    </r>
    <r>
      <rPr>
        <b/>
        <vertAlign val="subscript"/>
        <sz val="12"/>
        <rFont val="Arial"/>
        <family val="2"/>
      </rPr>
      <t>TAGi</t>
    </r>
    <r>
      <rPr>
        <b/>
        <sz val="12"/>
        <rFont val="Arial"/>
        <family val="2"/>
      </rPr>
      <t xml:space="preserve">) per 100 g test food sample </t>
    </r>
  </si>
  <si>
    <r>
      <t>Conversion factor of FAME to free fatty acid equiv (F</t>
    </r>
    <r>
      <rPr>
        <b/>
        <vertAlign val="subscript"/>
        <sz val="12"/>
        <rFont val="Arial"/>
        <family val="2"/>
      </rPr>
      <t>FAI</t>
    </r>
    <r>
      <rPr>
        <b/>
        <sz val="12"/>
        <rFont val="Arial"/>
        <family val="2"/>
      </rPr>
      <t>)</t>
    </r>
  </si>
  <si>
    <r>
      <t>Weight of fatty acid as free fatty acids (W</t>
    </r>
    <r>
      <rPr>
        <b/>
        <vertAlign val="subscript"/>
        <sz val="12"/>
        <rFont val="Arial"/>
        <family val="2"/>
      </rPr>
      <t>i</t>
    </r>
    <r>
      <rPr>
        <b/>
        <sz val="12"/>
        <rFont val="Arial"/>
        <family val="2"/>
      </rPr>
      <t>) in test portion</t>
    </r>
  </si>
  <si>
    <t>Weight of fatty acids  as free fatty acids in 100g  test food sample</t>
  </si>
  <si>
    <r>
      <rPr>
        <b/>
        <sz val="12"/>
        <rFont val="Arial"/>
        <family val="2"/>
      </rPr>
      <t>Fatty acid as % total fatty acids</t>
    </r>
    <r>
      <rPr>
        <sz val="12"/>
        <rFont val="Arial"/>
        <family val="2"/>
      </rPr>
      <t xml:space="preserve"> </t>
    </r>
  </si>
  <si>
    <t>Weight of fatty acids as free fatty acids per 100 g fat of the test food sample</t>
  </si>
  <si>
    <t>C4:0</t>
  </si>
  <si>
    <t>C6:0</t>
  </si>
  <si>
    <t>C8:0</t>
  </si>
  <si>
    <t>0.9915</t>
  </si>
  <si>
    <t>C10:0</t>
  </si>
  <si>
    <t>0.9928</t>
  </si>
  <si>
    <t>C11:0</t>
  </si>
  <si>
    <t>0.9933</t>
  </si>
  <si>
    <t>C12:0</t>
  </si>
  <si>
    <t>Iso-C12:0</t>
  </si>
  <si>
    <t>0.9937</t>
  </si>
  <si>
    <t>C13:0</t>
  </si>
  <si>
    <t>0.9941</t>
  </si>
  <si>
    <t>Iso-C13:0</t>
  </si>
  <si>
    <t>Anteiso-C13:0</t>
  </si>
  <si>
    <t>C14:0</t>
  </si>
  <si>
    <t>0.9945</t>
  </si>
  <si>
    <t>Iso-C14:0</t>
  </si>
  <si>
    <t>C15:0</t>
  </si>
  <si>
    <t>0.9948</t>
  </si>
  <si>
    <t>Iso-C15:0</t>
  </si>
  <si>
    <t>Anteiso-C15:0</t>
  </si>
  <si>
    <t>09948</t>
  </si>
  <si>
    <t>C16:0</t>
  </si>
  <si>
    <t>0.9950</t>
  </si>
  <si>
    <t>Iso-C16:0</t>
  </si>
  <si>
    <t>C17:0</t>
  </si>
  <si>
    <t>0.9953</t>
  </si>
  <si>
    <t>Iso-C17:0</t>
  </si>
  <si>
    <t>Anteiso-C17:0</t>
  </si>
  <si>
    <t>C18:0</t>
  </si>
  <si>
    <t>0.9955</t>
  </si>
  <si>
    <t>C20:0</t>
  </si>
  <si>
    <t>0.9959</t>
  </si>
  <si>
    <t>C21:0</t>
  </si>
  <si>
    <t>0.9961</t>
  </si>
  <si>
    <t>C22:0</t>
  </si>
  <si>
    <t>0.9962</t>
  </si>
  <si>
    <t>C24:0</t>
  </si>
  <si>
    <t>0.9965</t>
  </si>
  <si>
    <t>Total SFA</t>
  </si>
  <si>
    <t>9t-C14:1</t>
  </si>
  <si>
    <t>0.9944</t>
  </si>
  <si>
    <t>9t-C16:1</t>
  </si>
  <si>
    <t>11t-C16:1</t>
  </si>
  <si>
    <t>9t-C17:1</t>
  </si>
  <si>
    <t>0.9952</t>
  </si>
  <si>
    <t>4t-C18:1</t>
  </si>
  <si>
    <t>5t-C18:1</t>
  </si>
  <si>
    <t>(6t-14t)-C18:1</t>
  </si>
  <si>
    <t>16t-C18:1</t>
  </si>
  <si>
    <t>Total 18:1 trans</t>
  </si>
  <si>
    <t>Total t-MUFA</t>
  </si>
  <si>
    <t>tt-C18:2</t>
  </si>
  <si>
    <t>0.9954</t>
  </si>
  <si>
    <t xml:space="preserve">9t,12t-C18:2 </t>
  </si>
  <si>
    <t xml:space="preserve">9c,12t-C18:2 </t>
  </si>
  <si>
    <t xml:space="preserve">9t,12c-C18:2 </t>
  </si>
  <si>
    <t xml:space="preserve">9c,13t-C18:2 </t>
  </si>
  <si>
    <t xml:space="preserve">9t,15c-C18:2 </t>
  </si>
  <si>
    <t>Total 18:2 trans</t>
  </si>
  <si>
    <t xml:space="preserve">9t,12c,15t-C18:3 </t>
  </si>
  <si>
    <t xml:space="preserve">9c,12t,15t-C18:3 </t>
  </si>
  <si>
    <t xml:space="preserve">9c,12c,15t-C18:3 </t>
  </si>
  <si>
    <t xml:space="preserve">9c,12t,15c-C18:3 </t>
  </si>
  <si>
    <t xml:space="preserve">9t,12c,15c-C18:3 </t>
  </si>
  <si>
    <t>Total 18:3 trans</t>
  </si>
  <si>
    <t>Total trans</t>
  </si>
  <si>
    <t xml:space="preserve">9c-C14:1 </t>
  </si>
  <si>
    <t xml:space="preserve">9c-C15:1 </t>
  </si>
  <si>
    <t>0.9947</t>
  </si>
  <si>
    <t xml:space="preserve">7c-C16:1 </t>
  </si>
  <si>
    <t xml:space="preserve">9c-C16:1 </t>
  </si>
  <si>
    <t xml:space="preserve">9c-C17:1 </t>
  </si>
  <si>
    <t xml:space="preserve">7c-C18:1 </t>
  </si>
  <si>
    <t xml:space="preserve">9c-C18:1 </t>
  </si>
  <si>
    <t xml:space="preserve">10c-C18:1 </t>
  </si>
  <si>
    <t xml:space="preserve">11c-C18:1 </t>
  </si>
  <si>
    <t xml:space="preserve">12c-C18:1 </t>
  </si>
  <si>
    <t xml:space="preserve">13c-C18:1 </t>
  </si>
  <si>
    <t xml:space="preserve">14c-C18:1 </t>
  </si>
  <si>
    <t xml:space="preserve">15c-C18:1 </t>
  </si>
  <si>
    <t xml:space="preserve">16c-C18:1 </t>
  </si>
  <si>
    <t>Total 18:1 cis</t>
  </si>
  <si>
    <t xml:space="preserve">11c-C20:1 </t>
  </si>
  <si>
    <t xml:space="preserve">9c-C20:1 </t>
  </si>
  <si>
    <t xml:space="preserve">13c-C22:1 </t>
  </si>
  <si>
    <t xml:space="preserve">15c-C24:1 </t>
  </si>
  <si>
    <t>Total MUFA</t>
  </si>
  <si>
    <t>C18:2n-6</t>
  </si>
  <si>
    <t>C18:3n-6</t>
  </si>
  <si>
    <t>C20:2n-6</t>
  </si>
  <si>
    <t>0.9958</t>
  </si>
  <si>
    <t>C20:3n-6</t>
  </si>
  <si>
    <t>C20:4n-6</t>
  </si>
  <si>
    <t>C22:2n-6</t>
  </si>
  <si>
    <t>C22:4n-6</t>
  </si>
  <si>
    <t>C22:5n-6</t>
  </si>
  <si>
    <t>Total n-6 LC-PUFA</t>
  </si>
  <si>
    <t>C18:3n-3</t>
  </si>
  <si>
    <t>C18:4n-3</t>
  </si>
  <si>
    <t>C20:3n-3</t>
  </si>
  <si>
    <t>C20:4n-3</t>
  </si>
  <si>
    <t>C20:5n-3</t>
  </si>
  <si>
    <t>C22:3n-3</t>
  </si>
  <si>
    <t>C22:5n-3</t>
  </si>
  <si>
    <t>C22:4n-3</t>
  </si>
  <si>
    <t>C22:6n-3</t>
  </si>
  <si>
    <t>Total n-3 LC-PUFA</t>
  </si>
  <si>
    <t>Total cis-PUFA</t>
  </si>
  <si>
    <r>
      <t>Total Fatty Acid Methyl esters W</t>
    </r>
    <r>
      <rPr>
        <b/>
        <vertAlign val="subscript"/>
        <sz val="12"/>
        <rFont val="Arial"/>
        <family val="2"/>
      </rPr>
      <t>FAMEi</t>
    </r>
  </si>
  <si>
    <r>
      <t>Total Triglyceride equivalents W</t>
    </r>
    <r>
      <rPr>
        <b/>
        <vertAlign val="subscript"/>
        <sz val="12"/>
        <rFont val="Arial"/>
        <family val="2"/>
      </rPr>
      <t>TAGi</t>
    </r>
  </si>
  <si>
    <t xml:space="preserve">Total Fat content as TAG equivalents per 100g test food sample </t>
  </si>
  <si>
    <t>Total Fatty Acids in test portion</t>
  </si>
  <si>
    <t>CLA Isomers</t>
  </si>
  <si>
    <r>
      <t>Theoretical FID correction factor relative (to C13:0 FAME (TCF</t>
    </r>
    <r>
      <rPr>
        <b/>
        <vertAlign val="subscript"/>
        <sz val="12"/>
        <rFont val="Arial"/>
        <family val="2"/>
      </rPr>
      <t>i</t>
    </r>
    <r>
      <rPr>
        <b/>
        <sz val="12"/>
        <rFont val="Arial"/>
        <family val="2"/>
      </rPr>
      <t>)</t>
    </r>
  </si>
  <si>
    <r>
      <t>Peak area of C13:0 FAME IS (</t>
    </r>
    <r>
      <rPr>
        <b/>
        <sz val="12"/>
        <rFont val="Arial"/>
        <family val="2"/>
      </rPr>
      <t>PA</t>
    </r>
    <r>
      <rPr>
        <b/>
        <vertAlign val="subscript"/>
        <sz val="12"/>
        <rFont val="Arial"/>
        <family val="2"/>
      </rPr>
      <t>IS</t>
    </r>
    <r>
      <rPr>
        <sz val="12"/>
        <rFont val="Arial"/>
        <family val="2"/>
      </rPr>
      <t>)</t>
    </r>
  </si>
  <si>
    <r>
      <t>Weight of C13:0 TAG IS added to test portion (g) (</t>
    </r>
    <r>
      <rPr>
        <b/>
        <sz val="12"/>
        <rFont val="Arial"/>
        <family val="2"/>
      </rPr>
      <t>W</t>
    </r>
    <r>
      <rPr>
        <b/>
        <vertAlign val="subscript"/>
        <sz val="12"/>
        <rFont val="Arial"/>
        <family val="2"/>
      </rPr>
      <t>IS</t>
    </r>
    <r>
      <rPr>
        <sz val="12"/>
        <rFont val="Arial"/>
        <family val="2"/>
      </rPr>
      <t>):</t>
    </r>
  </si>
  <si>
    <t xml:space="preserve"> </t>
  </si>
  <si>
    <r>
      <t>Theoretical FID correction factor relative to C21:0 FAME (TCF</t>
    </r>
    <r>
      <rPr>
        <b/>
        <vertAlign val="subscript"/>
        <sz val="12"/>
        <rFont val="Arial"/>
        <family val="2"/>
      </rPr>
      <t>i</t>
    </r>
    <r>
      <rPr>
        <b/>
        <sz val="12"/>
        <rFont val="Arial"/>
        <family val="2"/>
      </rPr>
      <t>)</t>
    </r>
  </si>
  <si>
    <r>
      <t>Peak area of C21:0 FAME IS (</t>
    </r>
    <r>
      <rPr>
        <b/>
        <sz val="12"/>
        <rFont val="Arial"/>
        <family val="2"/>
      </rPr>
      <t>PA</t>
    </r>
    <r>
      <rPr>
        <b/>
        <vertAlign val="subscript"/>
        <sz val="12"/>
        <rFont val="Arial"/>
        <family val="2"/>
      </rPr>
      <t>IS</t>
    </r>
    <r>
      <rPr>
        <sz val="12"/>
        <rFont val="Arial"/>
        <family val="2"/>
      </rPr>
      <t>)</t>
    </r>
  </si>
  <si>
    <r>
      <t>Weight of C21:0 TAG IS added to test portion (g) (</t>
    </r>
    <r>
      <rPr>
        <b/>
        <sz val="12"/>
        <rFont val="Arial"/>
        <family val="2"/>
      </rPr>
      <t>W</t>
    </r>
    <r>
      <rPr>
        <b/>
        <vertAlign val="subscript"/>
        <sz val="12"/>
        <rFont val="Arial"/>
        <family val="2"/>
      </rPr>
      <t>IS</t>
    </r>
    <r>
      <rPr>
        <sz val="12"/>
        <rFont val="Arial"/>
        <family val="2"/>
      </rPr>
      <t>):</t>
    </r>
  </si>
  <si>
    <t>Date Sample Analyzed</t>
  </si>
  <si>
    <t>Gravimetrically Determined Total Fat</t>
  </si>
  <si>
    <r>
      <t>GC FAME Peak Area (PA</t>
    </r>
    <r>
      <rPr>
        <b/>
        <vertAlign val="subscript"/>
        <sz val="12"/>
        <rFont val="Arial"/>
        <family val="2"/>
      </rPr>
      <t>i</t>
    </r>
    <r>
      <rPr>
        <b/>
        <sz val="12"/>
        <rFont val="Arial"/>
        <family val="2"/>
      </rPr>
      <t>)</t>
    </r>
  </si>
  <si>
    <r>
      <t>Theoretical FID Correction Factors (TCF</t>
    </r>
    <r>
      <rPr>
        <b/>
        <vertAlign val="subscript"/>
        <sz val="12"/>
        <rFont val="Arial"/>
        <family val="2"/>
      </rPr>
      <t>i</t>
    </r>
    <r>
      <rPr>
        <b/>
        <sz val="12"/>
        <rFont val="Arial"/>
        <family val="2"/>
      </rPr>
      <t>) relative to C18:0 FAME</t>
    </r>
  </si>
  <si>
    <r>
      <t>Weight of fatty acids as FAME W</t>
    </r>
    <r>
      <rPr>
        <b/>
        <vertAlign val="subscript"/>
        <sz val="12"/>
        <rFont val="Arial"/>
        <family val="2"/>
      </rPr>
      <t>FAME</t>
    </r>
    <r>
      <rPr>
        <b/>
        <i/>
        <vertAlign val="subscript"/>
        <sz val="12"/>
        <rFont val="Arial"/>
        <family val="2"/>
      </rPr>
      <t>i</t>
    </r>
    <r>
      <rPr>
        <b/>
        <sz val="12"/>
        <rFont val="Arial"/>
        <family val="2"/>
      </rPr>
      <t xml:space="preserve"> (g)</t>
    </r>
  </si>
  <si>
    <r>
      <t>Conversion factor for converting FAMEs to unbound fatty acids(F</t>
    </r>
    <r>
      <rPr>
        <b/>
        <vertAlign val="subscript"/>
        <sz val="12"/>
        <rFont val="Arial"/>
        <family val="2"/>
      </rPr>
      <t>FA</t>
    </r>
    <r>
      <rPr>
        <b/>
        <i/>
        <vertAlign val="subscript"/>
        <sz val="12"/>
        <rFont val="Arial"/>
        <family val="2"/>
      </rPr>
      <t>i</t>
    </r>
    <r>
      <rPr>
        <b/>
        <sz val="12"/>
        <rFont val="Arial"/>
        <family val="2"/>
      </rPr>
      <t>)</t>
    </r>
  </si>
  <si>
    <r>
      <t>Weight of fatty acids as unbound fatty acids (W</t>
    </r>
    <r>
      <rPr>
        <b/>
        <vertAlign val="subscript"/>
        <sz val="12"/>
        <rFont val="Arial"/>
        <family val="2"/>
      </rPr>
      <t>FAi</t>
    </r>
    <r>
      <rPr>
        <b/>
        <sz val="12"/>
        <rFont val="Arial"/>
        <family val="2"/>
      </rPr>
      <t xml:space="preserve">) (g)
</t>
    </r>
  </si>
  <si>
    <t xml:space="preserve">
Weight % of total fatty acids</t>
  </si>
  <si>
    <t xml:space="preserve">
Weight % of total fat (ie. ,g of fatty acid i  per 100 g total fat)</t>
  </si>
  <si>
    <r>
      <t>Total W</t>
    </r>
    <r>
      <rPr>
        <b/>
        <vertAlign val="subscript"/>
        <sz val="12"/>
        <rFont val="Arial"/>
        <family val="2"/>
      </rPr>
      <t>FAMEi</t>
    </r>
  </si>
  <si>
    <r>
      <t>Total W</t>
    </r>
    <r>
      <rPr>
        <b/>
        <vertAlign val="subscript"/>
        <sz val="12"/>
        <rFont val="Arial"/>
        <family val="2"/>
      </rPr>
      <t>i</t>
    </r>
  </si>
  <si>
    <t>The designations employed and the presentation of the material in this publication do not imply the expression of any opinion whatsoever on the part of WHO. Errors and omissions excepted. All reasonable precautions have been taken by WHO to verify the information contained in this publication. However, the published material is being distributed without warranty of any kind, either expressed or implied. The responsibility for the interpretation and use of the material lies with the reader. In no event shall WHO be liable for damages arising from its use.</t>
  </si>
  <si>
    <t>Spreadsheet A for calculation of fat content and fatty acid composition of samples analyzed using C11:0 FAME as the Internal Standard</t>
  </si>
  <si>
    <t>Spreadsheet B for calaculation of the fat content and fatty acid composition of samples analysed using C13:0 TAG as the Internal Standard</t>
  </si>
  <si>
    <t>Spreadsheet C for calculation of the fat content and fatty acid composition of samples analyzed using C21:0 as the TAG Internal Standard</t>
  </si>
  <si>
    <t xml:space="preserve">Spreadsheet D for calculation of the fatty acid composition of samples analyzed without an internal standard </t>
  </si>
  <si>
    <t>Information note</t>
  </si>
  <si>
    <t xml:space="preserve">Note: The weights (WFAMEi (g), Wi (g), g Fatty acid i per 100 g total fatty acids) obtained from this spreadsheet are apparent weights, and not absolute. </t>
  </si>
  <si>
    <r>
      <t xml:space="preserve">This document was prepared in support of the publication "WHO reference protocol for measuring fatty acids in foods, with emphasis on monitoring trans-fatty acids originating from partial hydrogenation of edible oils (2025)". 
This document contains four spreadsheets that have been developed to facilitate calculation of fat content and fatty acid composition of samples. 
- </t>
    </r>
    <r>
      <rPr>
        <b/>
        <sz val="12"/>
        <color theme="1"/>
        <rFont val="Arial"/>
        <family val="2"/>
      </rPr>
      <t>Spreadsheet A</t>
    </r>
    <r>
      <rPr>
        <sz val="12"/>
        <color theme="1"/>
        <rFont val="Arial"/>
        <family val="2"/>
      </rPr>
      <t xml:space="preserve"> for calculation of fat content and fatty acid composition of samples analyzed using C11:0 FAME as the Internal Standard
- </t>
    </r>
    <r>
      <rPr>
        <b/>
        <sz val="12"/>
        <color theme="1"/>
        <rFont val="Arial"/>
        <family val="2"/>
      </rPr>
      <t>Spreadsheet B</t>
    </r>
    <r>
      <rPr>
        <sz val="12"/>
        <color theme="1"/>
        <rFont val="Arial"/>
        <family val="2"/>
      </rPr>
      <t xml:space="preserve"> for calaculation of the fat content and fatty acid composition of samples analysed using C13:0 TAG as the Internal Standard
- </t>
    </r>
    <r>
      <rPr>
        <b/>
        <sz val="12"/>
        <color theme="1"/>
        <rFont val="Arial"/>
        <family val="2"/>
      </rPr>
      <t>Spreadsheet C</t>
    </r>
    <r>
      <rPr>
        <sz val="12"/>
        <color theme="1"/>
        <rFont val="Arial"/>
        <family val="2"/>
      </rPr>
      <t xml:space="preserve"> for calculation of the fat content and fatty acid composition of samples analyzed using C21:0 as the TAG Internal Standard
- </t>
    </r>
    <r>
      <rPr>
        <b/>
        <sz val="12"/>
        <color theme="1"/>
        <rFont val="Arial"/>
        <family val="2"/>
      </rPr>
      <t>Spreadsheet D</t>
    </r>
    <r>
      <rPr>
        <sz val="12"/>
        <color theme="1"/>
        <rFont val="Arial"/>
        <family val="2"/>
      </rPr>
      <t xml:space="preserve"> for calculation of the fatty acid composition of samples analyzed without an internal standard 
Shaded cells are for input by the user. The remaining cells will be calculated automatically.
For more information, please consult the section 15 'Calculations: fat content and fatty acid composition' of the publication.  </t>
    </r>
  </si>
  <si>
    <r>
      <t>WHO/HEP/NFS/SSA/2025/4.1</t>
    </r>
    <r>
      <rPr>
        <sz val="12"/>
        <color theme="1"/>
        <rFont val="Arial"/>
        <family val="2"/>
      </rPr>
      <t xml:space="preserve"> – © World Health Organization 2025. Some rights reserved. This work is available under the Creative Commons Attribution-NonCommercial-ShareAlike 3.0 IGO licence (CC BY-NC-SA 3.0 IGO; https://creativecommons.org/licenses/by-nc-sa/3.0/igo).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</si>
</sst>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d\-mmm\-yyyy"/>
    <numFmt numFmtId="166" formatCode="0.0000"/>
    <numFmt numFmtId="167" formatCode="0.00000"/>
  </numFmts>
  <fonts count="23" x14ac:knownFonts="1">
    <font>
      <sz val="10"/>
      <name val="Arial"/>
    </font>
    <font>
      <sz val="10"/>
      <name val="Arial"/>
      <family val="2"/>
    </font>
    <font>
      <sz val="12"/>
      <name val="Arial"/>
      <family val="2"/>
    </font>
    <font>
      <b/>
      <sz val="12"/>
      <name val="Arial"/>
      <family val="2"/>
    </font>
    <font>
      <b/>
      <sz val="10"/>
      <name val="Arial"/>
      <family val="2"/>
    </font>
    <font>
      <sz val="12"/>
      <name val="Arial"/>
      <family val="2"/>
    </font>
    <font>
      <b/>
      <sz val="12"/>
      <name val="Arial"/>
      <family val="2"/>
    </font>
    <font>
      <b/>
      <vertAlign val="subscript"/>
      <sz val="12"/>
      <name val="Arial"/>
      <family val="2"/>
    </font>
    <font>
      <b/>
      <sz val="12"/>
      <color rgb="FFFF0000"/>
      <name val="Arial"/>
      <family val="2"/>
    </font>
    <font>
      <b/>
      <u/>
      <sz val="12"/>
      <name val="Arial"/>
      <family val="2"/>
    </font>
    <font>
      <sz val="12"/>
      <color indexed="8"/>
      <name val="Arial"/>
      <family val="2"/>
    </font>
    <font>
      <sz val="10"/>
      <name val="Arial"/>
    </font>
    <font>
      <sz val="12"/>
      <name val="Arial"/>
    </font>
    <font>
      <b/>
      <sz val="12"/>
      <name val="Arial"/>
    </font>
    <font>
      <b/>
      <i/>
      <vertAlign val="subscript"/>
      <sz val="12"/>
      <name val="Arial"/>
      <family val="2"/>
    </font>
    <font>
      <sz val="10"/>
      <color rgb="FF000000"/>
      <name val="Times New Roman"/>
      <family val="1"/>
    </font>
    <font>
      <u/>
      <sz val="10"/>
      <color theme="10"/>
      <name val="Times New Roman"/>
      <family val="1"/>
    </font>
    <font>
      <sz val="12"/>
      <color rgb="FF000000"/>
      <name val="Times New Roman"/>
      <family val="1"/>
    </font>
    <font>
      <sz val="12"/>
      <color rgb="FF000000"/>
      <name val="Calibri"/>
      <family val="2"/>
      <scheme val="minor"/>
    </font>
    <font>
      <b/>
      <sz val="12"/>
      <color theme="1"/>
      <name val="Arial"/>
      <family val="2"/>
    </font>
    <font>
      <sz val="12"/>
      <color rgb="FF000000"/>
      <name val="Arial"/>
      <family val="2"/>
    </font>
    <font>
      <sz val="12"/>
      <color theme="1"/>
      <name val="Arial"/>
      <family val="2"/>
    </font>
    <font>
      <u/>
      <sz val="12"/>
      <color theme="10"/>
      <name val="Arial"/>
      <family val="2"/>
    </font>
  </fonts>
  <fills count="10">
    <fill>
      <patternFill patternType="none"/>
    </fill>
    <fill>
      <patternFill patternType="gray125"/>
    </fill>
    <fill>
      <patternFill patternType="solid">
        <fgColor theme="0" tint="-0.14999847407452621"/>
        <bgColor indexed="65"/>
      </patternFill>
    </fill>
    <fill>
      <patternFill patternType="solid">
        <fgColor theme="0" tint="-0.14999847407452621"/>
        <bgColor indexed="64"/>
      </patternFill>
    </fill>
    <fill>
      <patternFill patternType="solid">
        <fgColor theme="0" tint="-0.14999847407452621"/>
        <bgColor indexed="15"/>
      </patternFill>
    </fill>
    <fill>
      <patternFill patternType="solid">
        <fgColor rgb="FF92D050"/>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3">
    <xf numFmtId="0" fontId="0" fillId="0" borderId="0" applyFont="0" applyBorder="0"/>
    <xf numFmtId="0" fontId="15" fillId="0" borderId="0"/>
    <xf numFmtId="0" fontId="16" fillId="0" borderId="0" applyNumberFormat="0" applyFill="0" applyBorder="0" applyAlignment="0" applyProtection="0"/>
  </cellStyleXfs>
  <cellXfs count="143">
    <xf numFmtId="0" fontId="0" fillId="0" borderId="0" xfId="0"/>
    <xf numFmtId="49" fontId="0" fillId="0" borderId="0" xfId="0" applyNumberFormat="1"/>
    <xf numFmtId="11" fontId="0" fillId="0" borderId="0" xfId="0" applyNumberFormat="1"/>
    <xf numFmtId="0" fontId="5" fillId="0" borderId="0" xfId="0" applyFont="1" applyBorder="1" applyAlignment="1">
      <alignment horizontal="right" wrapText="1"/>
    </xf>
    <xf numFmtId="0" fontId="6" fillId="0" borderId="0" xfId="0" applyFont="1" applyBorder="1" applyAlignment="1">
      <alignment horizontal="center"/>
    </xf>
    <xf numFmtId="0" fontId="9" fillId="0" borderId="0" xfId="0" applyFont="1" applyBorder="1" applyAlignment="1">
      <alignment horizontal="center"/>
    </xf>
    <xf numFmtId="0" fontId="5" fillId="0" borderId="1" xfId="0" applyFont="1" applyBorder="1" applyAlignment="1">
      <alignment horizontal="right"/>
    </xf>
    <xf numFmtId="49" fontId="5" fillId="0" borderId="1" xfId="0" applyNumberFormat="1" applyFont="1" applyBorder="1" applyAlignment="1">
      <alignment horizontal="right" wrapText="1"/>
    </xf>
    <xf numFmtId="164" fontId="5" fillId="0" borderId="1" xfId="0" applyNumberFormat="1" applyFont="1" applyBorder="1" applyAlignment="1">
      <alignment horizontal="right" wrapText="1"/>
    </xf>
    <xf numFmtId="164" fontId="6" fillId="0" borderId="1" xfId="0" applyNumberFormat="1" applyFont="1" applyBorder="1" applyAlignment="1">
      <alignment horizontal="right" wrapText="1"/>
    </xf>
    <xf numFmtId="0" fontId="6" fillId="9" borderId="1" xfId="0" applyFont="1" applyFill="1" applyBorder="1" applyAlignment="1">
      <alignment horizontal="center" vertical="center" wrapText="1"/>
    </xf>
    <xf numFmtId="167" fontId="6" fillId="9" borderId="1" xfId="0" applyNumberFormat="1" applyFont="1" applyFill="1" applyBorder="1" applyAlignment="1">
      <alignment horizontal="center" vertical="center" wrapText="1"/>
    </xf>
    <xf numFmtId="49" fontId="6"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166" fontId="5" fillId="0" borderId="1" xfId="0" applyNumberFormat="1" applyFont="1" applyBorder="1" applyAlignment="1">
      <alignment horizontal="center" wrapText="1"/>
    </xf>
    <xf numFmtId="2" fontId="6" fillId="0" borderId="1" xfId="0" applyNumberFormat="1" applyFont="1" applyBorder="1" applyAlignment="1">
      <alignment horizontal="center" wrapText="1"/>
    </xf>
    <xf numFmtId="166" fontId="6" fillId="0" borderId="1" xfId="0" applyNumberFormat="1" applyFont="1" applyBorder="1" applyAlignment="1">
      <alignment horizontal="center" wrapText="1"/>
    </xf>
    <xf numFmtId="164" fontId="5" fillId="0" borderId="0" xfId="0" applyNumberFormat="1" applyFont="1" applyBorder="1" applyAlignment="1">
      <alignment horizontal="right" wrapText="1"/>
    </xf>
    <xf numFmtId="0" fontId="5" fillId="0" borderId="0" xfId="0" applyFont="1" applyBorder="1" applyAlignment="1">
      <alignment wrapText="1"/>
    </xf>
    <xf numFmtId="49" fontId="5" fillId="0" borderId="0" xfId="0" applyNumberFormat="1" applyFont="1" applyBorder="1" applyAlignment="1">
      <alignment horizontal="right" wrapText="1"/>
    </xf>
    <xf numFmtId="0" fontId="5" fillId="0" borderId="0" xfId="0" applyFont="1"/>
    <xf numFmtId="0" fontId="6" fillId="2" borderId="1" xfId="0" applyFont="1" applyFill="1" applyBorder="1" applyAlignment="1">
      <alignment horizontal="center"/>
    </xf>
    <xf numFmtId="165" fontId="6" fillId="4" borderId="1" xfId="0" applyNumberFormat="1" applyFont="1" applyFill="1" applyBorder="1" applyAlignment="1">
      <alignment horizontal="center" wrapText="1"/>
    </xf>
    <xf numFmtId="166" fontId="10" fillId="3" borderId="1" xfId="0" applyNumberFormat="1" applyFont="1" applyFill="1" applyBorder="1" applyAlignment="1">
      <alignment horizontal="center"/>
    </xf>
    <xf numFmtId="164" fontId="5" fillId="3" borderId="1" xfId="0" applyNumberFormat="1" applyFont="1" applyFill="1" applyBorder="1" applyAlignment="1">
      <alignment horizontal="center"/>
    </xf>
    <xf numFmtId="49" fontId="5" fillId="0" borderId="0" xfId="0" applyNumberFormat="1" applyFont="1" applyBorder="1" applyAlignment="1">
      <alignment horizontal="center" wrapText="1"/>
    </xf>
    <xf numFmtId="167" fontId="5" fillId="0" borderId="0" xfId="0" applyNumberFormat="1" applyFont="1" applyBorder="1" applyAlignment="1">
      <alignment horizontal="center" wrapText="1"/>
    </xf>
    <xf numFmtId="10" fontId="5" fillId="0" borderId="0" xfId="0" applyNumberFormat="1" applyFont="1" applyBorder="1" applyAlignment="1">
      <alignment horizontal="center" wrapText="1"/>
    </xf>
    <xf numFmtId="2" fontId="5" fillId="3" borderId="1" xfId="0" applyNumberFormat="1" applyFont="1" applyFill="1" applyBorder="1" applyAlignment="1">
      <alignment horizontal="right"/>
    </xf>
    <xf numFmtId="49" fontId="5" fillId="0" borderId="1" xfId="0" applyNumberFormat="1" applyFont="1" applyBorder="1" applyAlignment="1">
      <alignment horizontal="right"/>
    </xf>
    <xf numFmtId="2" fontId="6" fillId="0" borderId="1" xfId="0" applyNumberFormat="1" applyFont="1" applyBorder="1" applyAlignment="1">
      <alignment horizontal="right" wrapText="1"/>
    </xf>
    <xf numFmtId="2" fontId="5" fillId="0" borderId="1" xfId="0" applyNumberFormat="1" applyFont="1" applyBorder="1" applyAlignment="1">
      <alignment horizontal="right"/>
    </xf>
    <xf numFmtId="2" fontId="5" fillId="0" borderId="0" xfId="0" applyNumberFormat="1" applyFont="1" applyBorder="1" applyAlignment="1">
      <alignment horizontal="right" wrapText="1"/>
    </xf>
    <xf numFmtId="49" fontId="5" fillId="0" borderId="0" xfId="0" applyNumberFormat="1" applyFont="1" applyAlignment="1">
      <alignment horizontal="center" vertical="center"/>
    </xf>
    <xf numFmtId="0" fontId="5" fillId="0" borderId="0" xfId="0" applyFont="1" applyAlignment="1">
      <alignment horizontal="center" vertical="center"/>
    </xf>
    <xf numFmtId="2" fontId="5" fillId="0" borderId="0" xfId="0" applyNumberFormat="1" applyFont="1" applyBorder="1" applyAlignment="1">
      <alignment horizontal="center" vertical="center" wrapText="1"/>
    </xf>
    <xf numFmtId="167" fontId="5" fillId="0" borderId="0" xfId="0" applyNumberFormat="1" applyFont="1" applyBorder="1" applyAlignment="1">
      <alignment horizontal="right" wrapText="1"/>
    </xf>
    <xf numFmtId="49"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166" fontId="6" fillId="8" borderId="1" xfId="0" applyNumberFormat="1" applyFont="1" applyFill="1" applyBorder="1" applyAlignment="1">
      <alignment horizontal="center" vertical="center" wrapText="1"/>
    </xf>
    <xf numFmtId="166" fontId="5" fillId="0" borderId="1" xfId="0" applyNumberFormat="1" applyFont="1" applyBorder="1" applyAlignment="1">
      <alignment horizontal="center"/>
    </xf>
    <xf numFmtId="166" fontId="5" fillId="0" borderId="1" xfId="0" applyNumberFormat="1" applyFont="1" applyBorder="1"/>
    <xf numFmtId="166" fontId="6" fillId="6" borderId="1" xfId="0" applyNumberFormat="1" applyFont="1" applyFill="1" applyBorder="1" applyAlignment="1">
      <alignment horizontal="center" vertical="center" wrapText="1"/>
    </xf>
    <xf numFmtId="166" fontId="6" fillId="7" borderId="1" xfId="0" applyNumberFormat="1" applyFont="1" applyFill="1" applyBorder="1" applyAlignment="1">
      <alignment horizontal="center" vertical="center" wrapText="1"/>
    </xf>
    <xf numFmtId="0" fontId="0" fillId="0" borderId="0" xfId="0" applyBorder="1" applyAlignment="1">
      <alignment wrapText="1"/>
    </xf>
    <xf numFmtId="0" fontId="0" fillId="0" borderId="0" xfId="0" applyBorder="1"/>
    <xf numFmtId="49" fontId="0" fillId="0" borderId="0" xfId="0" applyNumberFormat="1" applyBorder="1"/>
    <xf numFmtId="11" fontId="0" fillId="0" borderId="0" xfId="0" applyNumberFormat="1" applyBorder="1"/>
    <xf numFmtId="166" fontId="3" fillId="0" borderId="1" xfId="0" applyNumberFormat="1" applyFont="1" applyBorder="1" applyAlignment="1">
      <alignment horizontal="center" wrapText="1"/>
    </xf>
    <xf numFmtId="2" fontId="2" fillId="0" borderId="1" xfId="0" applyNumberFormat="1" applyFont="1" applyBorder="1" applyAlignment="1">
      <alignment horizontal="right"/>
    </xf>
    <xf numFmtId="164" fontId="3" fillId="0" borderId="1" xfId="0" applyNumberFormat="1" applyFont="1" applyBorder="1" applyAlignment="1">
      <alignment horizontal="right" wrapText="1"/>
    </xf>
    <xf numFmtId="0" fontId="2" fillId="0" borderId="0" xfId="0" applyFont="1" applyBorder="1"/>
    <xf numFmtId="166" fontId="3" fillId="7" borderId="1" xfId="0" applyNumberFormat="1" applyFont="1" applyFill="1" applyBorder="1" applyAlignment="1">
      <alignment horizontal="center"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166" fontId="3" fillId="8" borderId="1" xfId="0" applyNumberFormat="1" applyFont="1" applyFill="1" applyBorder="1" applyAlignment="1">
      <alignment horizontal="center" vertical="center" wrapText="1"/>
    </xf>
    <xf numFmtId="49"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167" fontId="2" fillId="0" borderId="0" xfId="0" applyNumberFormat="1" applyFont="1" applyBorder="1" applyAlignment="1">
      <alignment horizontal="right" wrapText="1"/>
    </xf>
    <xf numFmtId="2" fontId="2" fillId="0" borderId="0" xfId="0" applyNumberFormat="1" applyFont="1" applyBorder="1" applyAlignment="1">
      <alignment horizontal="center" vertical="center" wrapText="1"/>
    </xf>
    <xf numFmtId="166" fontId="3" fillId="6" borderId="1" xfId="0" applyNumberFormat="1" applyFont="1" applyFill="1" applyBorder="1" applyAlignment="1">
      <alignment horizontal="center" vertical="center" wrapText="1"/>
    </xf>
    <xf numFmtId="166" fontId="3" fillId="5" borderId="2" xfId="0" applyNumberFormat="1" applyFont="1" applyFill="1" applyBorder="1" applyAlignment="1">
      <alignment wrapText="1"/>
    </xf>
    <xf numFmtId="2" fontId="2" fillId="0" borderId="0" xfId="0" applyNumberFormat="1" applyFont="1" applyBorder="1" applyAlignment="1">
      <alignment horizontal="right" wrapText="1"/>
    </xf>
    <xf numFmtId="2" fontId="3" fillId="0" borderId="1" xfId="0" applyNumberFormat="1" applyFont="1" applyBorder="1" applyAlignment="1">
      <alignment horizontal="center" wrapText="1"/>
    </xf>
    <xf numFmtId="166" fontId="2" fillId="0" borderId="1" xfId="0" applyNumberFormat="1" applyFont="1" applyBorder="1"/>
    <xf numFmtId="166" fontId="2" fillId="0" borderId="1" xfId="0" applyNumberFormat="1" applyFont="1" applyBorder="1" applyAlignment="1">
      <alignment horizontal="center" wrapText="1"/>
    </xf>
    <xf numFmtId="166" fontId="2" fillId="0" borderId="1" xfId="0" applyNumberFormat="1" applyFont="1" applyBorder="1" applyAlignment="1">
      <alignment horizontal="center"/>
    </xf>
    <xf numFmtId="2" fontId="2" fillId="3" borderId="1" xfId="0" applyNumberFormat="1" applyFont="1" applyFill="1" applyBorder="1" applyAlignment="1">
      <alignment horizontal="right"/>
    </xf>
    <xf numFmtId="164" fontId="2" fillId="0" borderId="1" xfId="0" applyNumberFormat="1" applyFont="1" applyBorder="1" applyAlignment="1">
      <alignment horizontal="right" wrapText="1"/>
    </xf>
    <xf numFmtId="0" fontId="4" fillId="0" borderId="0" xfId="0" applyFont="1" applyBorder="1" applyAlignment="1">
      <alignment wrapText="1"/>
    </xf>
    <xf numFmtId="166" fontId="2" fillId="0" borderId="1" xfId="0" applyNumberFormat="1" applyFont="1" applyBorder="1" applyAlignment="1">
      <alignment horizontal="center" vertical="center"/>
    </xf>
    <xf numFmtId="0" fontId="1" fillId="0" borderId="0" xfId="0" applyFont="1" applyBorder="1" applyAlignment="1">
      <alignment wrapText="1"/>
    </xf>
    <xf numFmtId="0" fontId="4" fillId="0" borderId="0" xfId="0" applyFont="1" applyBorder="1" applyAlignment="1">
      <alignment horizontal="right" wrapText="1"/>
    </xf>
    <xf numFmtId="0" fontId="0" fillId="0" borderId="0" xfId="0" applyBorder="1" applyAlignment="1">
      <alignment horizontal="right" wrapText="1"/>
    </xf>
    <xf numFmtId="2" fontId="3" fillId="0" borderId="1" xfId="0" applyNumberFormat="1" applyFont="1" applyBorder="1" applyAlignment="1">
      <alignment horizontal="right" wrapText="1"/>
    </xf>
    <xf numFmtId="0" fontId="2" fillId="0" borderId="1" xfId="0" applyFont="1" applyBorder="1" applyAlignment="1">
      <alignment horizontal="right"/>
    </xf>
    <xf numFmtId="49" fontId="2" fillId="0" borderId="1" xfId="0" applyNumberFormat="1" applyFont="1" applyBorder="1" applyAlignment="1">
      <alignment horizontal="right" wrapText="1"/>
    </xf>
    <xf numFmtId="49" fontId="2" fillId="0" borderId="1" xfId="0" applyNumberFormat="1" applyFont="1" applyBorder="1" applyAlignment="1">
      <alignment horizontal="right"/>
    </xf>
    <xf numFmtId="0" fontId="3" fillId="9"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49" fontId="3" fillId="9" borderId="1" xfId="0" applyNumberFormat="1" applyFont="1" applyFill="1" applyBorder="1" applyAlignment="1">
      <alignment horizontal="center" vertical="center" wrapText="1"/>
    </xf>
    <xf numFmtId="167" fontId="3" fillId="9" borderId="1" xfId="0" applyNumberFormat="1" applyFont="1" applyFill="1" applyBorder="1" applyAlignment="1">
      <alignment horizontal="center" vertical="center" wrapText="1"/>
    </xf>
    <xf numFmtId="0" fontId="2" fillId="0" borderId="0" xfId="0" applyFont="1" applyBorder="1" applyAlignment="1">
      <alignment horizontal="right" wrapText="1"/>
    </xf>
    <xf numFmtId="49" fontId="2" fillId="0" borderId="0" xfId="0" applyNumberFormat="1" applyFont="1" applyBorder="1" applyAlignment="1">
      <alignment horizontal="right" wrapText="1"/>
    </xf>
    <xf numFmtId="0" fontId="2" fillId="0" borderId="0" xfId="0" applyFont="1" applyBorder="1" applyAlignment="1">
      <alignment wrapText="1"/>
    </xf>
    <xf numFmtId="49" fontId="2" fillId="0" borderId="0" xfId="0" applyNumberFormat="1" applyFont="1" applyBorder="1" applyAlignment="1">
      <alignment horizontal="center" wrapText="1"/>
    </xf>
    <xf numFmtId="10" fontId="2" fillId="0" borderId="0" xfId="0" applyNumberFormat="1" applyFont="1" applyBorder="1" applyAlignment="1">
      <alignment horizontal="center" wrapText="1"/>
    </xf>
    <xf numFmtId="167" fontId="2" fillId="0" borderId="0" xfId="0" applyNumberFormat="1" applyFont="1" applyBorder="1" applyAlignment="1">
      <alignment horizontal="center" wrapText="1"/>
    </xf>
    <xf numFmtId="164" fontId="2" fillId="3" borderId="1" xfId="0" applyNumberFormat="1" applyFont="1" applyFill="1" applyBorder="1" applyAlignment="1">
      <alignment horizontal="center"/>
    </xf>
    <xf numFmtId="165" fontId="3" fillId="4" borderId="1" xfId="0" applyNumberFormat="1" applyFont="1" applyFill="1" applyBorder="1" applyAlignment="1">
      <alignment horizontal="center" wrapText="1"/>
    </xf>
    <xf numFmtId="0" fontId="3" fillId="2" borderId="1" xfId="0" applyFont="1" applyFill="1" applyBorder="1" applyAlignment="1">
      <alignment horizontal="center"/>
    </xf>
    <xf numFmtId="0" fontId="3" fillId="0" borderId="0" xfId="0" applyFont="1" applyBorder="1" applyAlignment="1">
      <alignment horizontal="center"/>
    </xf>
    <xf numFmtId="164" fontId="2" fillId="0" borderId="0" xfId="0" applyNumberFormat="1" applyFont="1" applyBorder="1" applyAlignment="1">
      <alignment horizontal="right" wrapText="1"/>
    </xf>
    <xf numFmtId="0" fontId="12" fillId="0" borderId="0" xfId="0" applyFont="1" applyBorder="1" applyAlignment="1">
      <alignment wrapText="1"/>
    </xf>
    <xf numFmtId="166" fontId="3" fillId="5" borderId="2" xfId="0" applyNumberFormat="1" applyFont="1" applyFill="1" applyBorder="1" applyAlignment="1">
      <alignment horizontal="center" vertical="center" wrapText="1"/>
    </xf>
    <xf numFmtId="0" fontId="13" fillId="0" borderId="0" xfId="0" applyFont="1" applyBorder="1" applyAlignment="1">
      <alignment wrapText="1"/>
    </xf>
    <xf numFmtId="0" fontId="11" fillId="0" borderId="0" xfId="0" applyFont="1" applyBorder="1" applyAlignment="1">
      <alignment wrapText="1"/>
    </xf>
    <xf numFmtId="0" fontId="13" fillId="0" borderId="0" xfId="0" applyFont="1" applyBorder="1" applyAlignment="1">
      <alignment horizontal="right" wrapText="1"/>
    </xf>
    <xf numFmtId="0" fontId="12" fillId="0" borderId="0" xfId="0" applyFont="1" applyBorder="1" applyAlignment="1">
      <alignment horizontal="right" wrapText="1"/>
    </xf>
    <xf numFmtId="0" fontId="4" fillId="2" borderId="1" xfId="0" applyFont="1" applyFill="1" applyBorder="1" applyAlignment="1">
      <alignment horizontal="center"/>
    </xf>
    <xf numFmtId="0" fontId="8" fillId="0" borderId="0" xfId="0" applyFont="1" applyBorder="1" applyAlignment="1">
      <alignment horizontal="left"/>
    </xf>
    <xf numFmtId="166" fontId="2" fillId="0" borderId="1" xfId="0" applyNumberFormat="1" applyFont="1" applyBorder="1" applyAlignment="1">
      <alignment horizontal="right" wrapText="1"/>
    </xf>
    <xf numFmtId="166" fontId="3" fillId="0" borderId="1" xfId="0" applyNumberFormat="1" applyFont="1" applyBorder="1" applyAlignment="1">
      <alignment horizontal="right" wrapText="1"/>
    </xf>
    <xf numFmtId="164" fontId="3" fillId="5" borderId="1" xfId="0" applyNumberFormat="1" applyFont="1" applyFill="1" applyBorder="1" applyAlignment="1">
      <alignment horizontal="right" wrapText="1"/>
    </xf>
    <xf numFmtId="2" fontId="2" fillId="0" borderId="0" xfId="0" applyNumberFormat="1" applyFont="1" applyBorder="1" applyAlignment="1">
      <alignment horizontal="center" wrapText="1"/>
    </xf>
    <xf numFmtId="166" fontId="3" fillId="5" borderId="1" xfId="0" applyNumberFormat="1" applyFont="1" applyFill="1" applyBorder="1" applyAlignment="1">
      <alignment horizontal="right" wrapText="1"/>
    </xf>
    <xf numFmtId="164" fontId="3" fillId="6" borderId="1" xfId="0" applyNumberFormat="1" applyFont="1" applyFill="1" applyBorder="1" applyAlignment="1">
      <alignment horizontal="right" wrapText="1"/>
    </xf>
    <xf numFmtId="1" fontId="2" fillId="0" borderId="0" xfId="0" applyNumberFormat="1" applyFont="1" applyBorder="1" applyAlignment="1">
      <alignment horizontal="center" wrapText="1"/>
    </xf>
    <xf numFmtId="166" fontId="3" fillId="6" borderId="1" xfId="0" applyNumberFormat="1" applyFont="1" applyFill="1" applyBorder="1" applyAlignment="1">
      <alignment horizontal="right" wrapText="1"/>
    </xf>
    <xf numFmtId="0" fontId="1" fillId="0" borderId="0" xfId="0" applyFont="1"/>
    <xf numFmtId="0" fontId="5" fillId="0" borderId="0" xfId="0" applyFont="1" applyBorder="1"/>
    <xf numFmtId="166" fontId="6" fillId="5" borderId="2" xfId="0" applyNumberFormat="1" applyFont="1" applyFill="1" applyBorder="1" applyAlignment="1">
      <alignment horizontal="center" vertical="center" wrapText="1"/>
    </xf>
    <xf numFmtId="0" fontId="1" fillId="0" borderId="0" xfId="0" applyFont="1" applyBorder="1"/>
    <xf numFmtId="0" fontId="8" fillId="0" borderId="0" xfId="0" applyFont="1" applyBorder="1" applyAlignment="1"/>
    <xf numFmtId="0" fontId="19" fillId="0" borderId="3" xfId="1" applyFont="1" applyBorder="1" applyAlignment="1" applyProtection="1">
      <alignment horizontal="left" vertical="top"/>
      <protection locked="0"/>
    </xf>
    <xf numFmtId="0" fontId="20" fillId="0" borderId="0" xfId="1" applyFont="1" applyAlignment="1" applyProtection="1">
      <alignment horizontal="left" vertical="top" wrapText="1"/>
      <protection locked="0"/>
    </xf>
    <xf numFmtId="0" fontId="22" fillId="0" borderId="4" xfId="2" applyFont="1" applyBorder="1" applyAlignment="1" applyProtection="1">
      <alignment horizontal="left" vertical="top" wrapText="1"/>
      <protection locked="0"/>
    </xf>
    <xf numFmtId="0" fontId="20" fillId="0" borderId="5" xfId="1" applyFont="1" applyBorder="1" applyAlignment="1" applyProtection="1">
      <alignment horizontal="left" vertical="top" wrapText="1"/>
      <protection locked="0"/>
    </xf>
    <xf numFmtId="0" fontId="22" fillId="0" borderId="5" xfId="2" applyFont="1" applyBorder="1" applyAlignment="1" applyProtection="1">
      <alignment horizontal="left" vertical="top" wrapText="1"/>
      <protection locked="0"/>
    </xf>
    <xf numFmtId="0" fontId="22" fillId="0" borderId="0" xfId="2" applyFont="1" applyBorder="1" applyAlignment="1" applyProtection="1">
      <alignment horizontal="left" vertical="top" wrapText="1"/>
      <protection locked="0"/>
    </xf>
    <xf numFmtId="0" fontId="18" fillId="0" borderId="0" xfId="1" applyFont="1" applyAlignment="1">
      <alignment horizontal="left" vertical="top"/>
    </xf>
    <xf numFmtId="0" fontId="20" fillId="0" borderId="0" xfId="1" applyFont="1" applyAlignment="1" applyProtection="1">
      <alignment horizontal="left" vertical="top"/>
      <protection locked="0"/>
    </xf>
    <xf numFmtId="0" fontId="20" fillId="0" borderId="4" xfId="1" applyFont="1" applyBorder="1" applyAlignment="1">
      <alignment horizontal="left" vertical="top"/>
    </xf>
    <xf numFmtId="0" fontId="17" fillId="0" borderId="0" xfId="1" applyFont="1" applyAlignment="1">
      <alignment horizontal="left" vertical="top"/>
    </xf>
    <xf numFmtId="0" fontId="20" fillId="0" borderId="0" xfId="1" applyFont="1" applyAlignment="1">
      <alignment horizontal="left" vertical="top"/>
    </xf>
    <xf numFmtId="0" fontId="19" fillId="0" borderId="3" xfId="1" applyFont="1" applyBorder="1" applyAlignment="1" applyProtection="1">
      <alignment horizontal="left" vertical="top" wrapText="1"/>
      <protection locked="0"/>
    </xf>
    <xf numFmtId="0" fontId="19" fillId="0" borderId="4" xfId="1" applyFont="1" applyBorder="1" applyAlignment="1" applyProtection="1">
      <alignment horizontal="left" vertical="top" wrapText="1"/>
      <protection locked="0"/>
    </xf>
    <xf numFmtId="0" fontId="20" fillId="0" borderId="0" xfId="1" applyFont="1" applyAlignment="1" applyProtection="1">
      <alignment horizontal="left" vertical="top" wrapText="1"/>
      <protection locked="0"/>
    </xf>
    <xf numFmtId="0" fontId="20" fillId="0" borderId="4" xfId="1" applyFont="1" applyBorder="1" applyAlignment="1" applyProtection="1">
      <alignment horizontal="left" vertical="top" wrapText="1"/>
      <protection locked="0"/>
    </xf>
    <xf numFmtId="0" fontId="21" fillId="0" borderId="3" xfId="1" applyFont="1" applyBorder="1" applyAlignment="1" applyProtection="1">
      <alignment horizontal="left" vertical="top" wrapText="1"/>
      <protection locked="0"/>
    </xf>
    <xf numFmtId="0" fontId="21" fillId="0" borderId="4" xfId="1" applyFont="1" applyBorder="1" applyAlignment="1" applyProtection="1">
      <alignment horizontal="left" vertical="top" wrapText="1"/>
      <protection locked="0"/>
    </xf>
    <xf numFmtId="164" fontId="6" fillId="5" borderId="2" xfId="0" applyNumberFormat="1" applyFont="1" applyFill="1" applyBorder="1" applyAlignment="1">
      <alignment horizontal="center" wrapText="1"/>
    </xf>
    <xf numFmtId="164" fontId="6" fillId="6" borderId="1" xfId="0" applyNumberFormat="1" applyFont="1" applyFill="1" applyBorder="1" applyAlignment="1">
      <alignment horizontal="center" wrapText="1"/>
    </xf>
    <xf numFmtId="164" fontId="6" fillId="8" borderId="1" xfId="0" applyNumberFormat="1" applyFont="1" applyFill="1" applyBorder="1" applyAlignment="1">
      <alignment horizontal="center" wrapText="1"/>
    </xf>
    <xf numFmtId="164" fontId="6" fillId="7" borderId="1" xfId="0" applyNumberFormat="1" applyFont="1" applyFill="1" applyBorder="1" applyAlignment="1">
      <alignment horizontal="center" wrapText="1"/>
    </xf>
    <xf numFmtId="0" fontId="5" fillId="7" borderId="1" xfId="0" applyFont="1" applyFill="1" applyBorder="1" applyAlignment="1">
      <alignment horizontal="center" wrapText="1"/>
    </xf>
    <xf numFmtId="164" fontId="3" fillId="5" borderId="2" xfId="0" applyNumberFormat="1" applyFont="1" applyFill="1" applyBorder="1" applyAlignment="1">
      <alignment horizontal="center" wrapText="1"/>
    </xf>
    <xf numFmtId="164" fontId="3" fillId="6" borderId="1" xfId="0" applyNumberFormat="1" applyFont="1" applyFill="1" applyBorder="1" applyAlignment="1">
      <alignment horizontal="center" wrapText="1"/>
    </xf>
    <xf numFmtId="164" fontId="3" fillId="8" borderId="1" xfId="0" applyNumberFormat="1" applyFont="1" applyFill="1" applyBorder="1" applyAlignment="1">
      <alignment horizontal="center" wrapText="1"/>
    </xf>
    <xf numFmtId="164" fontId="3" fillId="7" borderId="1" xfId="0" applyNumberFormat="1" applyFont="1" applyFill="1" applyBorder="1" applyAlignment="1">
      <alignment horizontal="center" wrapText="1"/>
    </xf>
    <xf numFmtId="0" fontId="2" fillId="7" borderId="1" xfId="0" applyFont="1" applyFill="1" applyBorder="1" applyAlignment="1">
      <alignment horizontal="center" wrapText="1"/>
    </xf>
    <xf numFmtId="0" fontId="1" fillId="0" borderId="0" xfId="0" applyFont="1" applyAlignment="1">
      <alignment horizontal="left"/>
    </xf>
  </cellXfs>
  <cellStyles count="3">
    <cellStyle name="Hyperlink 2" xfId="2" xr:uid="{4426C96C-307F-4BB2-B4D5-2B5A79343EC0}"/>
    <cellStyle name="Normal" xfId="0" builtinId="0"/>
    <cellStyle name="Normal 2" xfId="1" xr:uid="{463F68A1-83BC-4530-B3DC-4C9A302FDB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BBF5-8038-455F-9847-0279FA94EE31}">
  <dimension ref="A1:F13"/>
  <sheetViews>
    <sheetView tabSelected="1" workbookViewId="0">
      <selection activeCell="E4" sqref="E4"/>
    </sheetView>
  </sheetViews>
  <sheetFormatPr defaultColWidth="7.7109375" defaultRowHeight="15.75" x14ac:dyDescent="0.2"/>
  <cols>
    <col min="1" max="1" width="54" style="125" customWidth="1"/>
    <col min="2" max="2" width="96.28515625" style="125" customWidth="1"/>
    <col min="3" max="16384" width="7.7109375" style="124"/>
  </cols>
  <sheetData>
    <row r="1" spans="1:6" x14ac:dyDescent="0.2">
      <c r="A1" s="115" t="s">
        <v>156</v>
      </c>
      <c r="B1" s="123"/>
    </row>
    <row r="2" spans="1:6" ht="180.75" customHeight="1" x14ac:dyDescent="0.2">
      <c r="A2" s="130" t="s">
        <v>158</v>
      </c>
      <c r="B2" s="131"/>
    </row>
    <row r="3" spans="1:6" x14ac:dyDescent="0.2">
      <c r="A3" s="116"/>
      <c r="B3" s="117"/>
      <c r="C3" s="121"/>
      <c r="D3" s="121"/>
      <c r="E3" s="121"/>
      <c r="F3" s="121"/>
    </row>
    <row r="4" spans="1:6" ht="43.5" customHeight="1" x14ac:dyDescent="0.2">
      <c r="A4" s="126" t="s">
        <v>159</v>
      </c>
      <c r="B4" s="127"/>
      <c r="C4" s="121"/>
      <c r="D4" s="121"/>
      <c r="E4" s="121"/>
      <c r="F4" s="121"/>
    </row>
    <row r="5" spans="1:6" x14ac:dyDescent="0.2">
      <c r="A5" s="128"/>
      <c r="B5" s="129"/>
      <c r="C5" s="121"/>
      <c r="D5" s="121"/>
      <c r="E5" s="121"/>
      <c r="F5" s="121"/>
    </row>
    <row r="6" spans="1:6" ht="73.5" customHeight="1" x14ac:dyDescent="0.2">
      <c r="A6" s="130" t="s">
        <v>151</v>
      </c>
      <c r="B6" s="127"/>
      <c r="C6" s="121"/>
      <c r="D6" s="121"/>
      <c r="E6" s="121"/>
      <c r="F6" s="121"/>
    </row>
    <row r="7" spans="1:6" x14ac:dyDescent="0.2">
      <c r="A7" s="116"/>
      <c r="B7" s="117"/>
      <c r="C7" s="121"/>
      <c r="D7" s="121"/>
      <c r="E7" s="121"/>
      <c r="F7" s="121"/>
    </row>
    <row r="8" spans="1:6" x14ac:dyDescent="0.2">
      <c r="A8" s="118"/>
      <c r="B8" s="119"/>
      <c r="C8" s="121"/>
      <c r="D8" s="121"/>
      <c r="E8" s="121"/>
      <c r="F8" s="121"/>
    </row>
    <row r="9" spans="1:6" x14ac:dyDescent="0.2">
      <c r="A9" s="116"/>
      <c r="B9" s="120"/>
      <c r="C9" s="121"/>
      <c r="D9" s="121"/>
      <c r="E9" s="121"/>
      <c r="F9" s="121"/>
    </row>
    <row r="10" spans="1:6" x14ac:dyDescent="0.2">
      <c r="A10" s="116"/>
      <c r="B10" s="120"/>
      <c r="C10" s="121"/>
      <c r="D10" s="121"/>
      <c r="E10" s="121"/>
      <c r="F10" s="121"/>
    </row>
    <row r="11" spans="1:6" x14ac:dyDescent="0.2">
      <c r="A11" s="122"/>
      <c r="B11" s="122"/>
      <c r="C11" s="121"/>
      <c r="D11" s="121"/>
      <c r="E11" s="121"/>
      <c r="F11" s="121"/>
    </row>
    <row r="12" spans="1:6" x14ac:dyDescent="0.2">
      <c r="A12" s="122"/>
      <c r="B12" s="122"/>
      <c r="C12" s="121"/>
      <c r="D12" s="121"/>
      <c r="E12" s="121"/>
      <c r="F12" s="121"/>
    </row>
    <row r="13" spans="1:6" x14ac:dyDescent="0.2">
      <c r="A13" s="122"/>
      <c r="B13" s="122"/>
      <c r="C13" s="121"/>
      <c r="D13" s="121"/>
      <c r="E13" s="121"/>
      <c r="F13" s="121"/>
    </row>
  </sheetData>
  <mergeCells count="4">
    <mergeCell ref="A4:B4"/>
    <mergeCell ref="A5:B5"/>
    <mergeCell ref="A6:B6"/>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0E049-47E8-40A0-AF87-9031CFC17FE9}">
  <dimension ref="A1:M108"/>
  <sheetViews>
    <sheetView workbookViewId="0">
      <selection activeCell="B2" sqref="B2"/>
    </sheetView>
  </sheetViews>
  <sheetFormatPr defaultRowHeight="12.75" x14ac:dyDescent="0.2"/>
  <cols>
    <col min="1" max="1" width="20.7109375" customWidth="1"/>
    <col min="2" max="12" width="12.7109375" customWidth="1"/>
  </cols>
  <sheetData>
    <row r="1" spans="1:13" ht="15.75" x14ac:dyDescent="0.25">
      <c r="A1" s="17"/>
      <c r="B1" s="18"/>
      <c r="C1" s="3"/>
      <c r="D1" s="3"/>
      <c r="E1" s="19"/>
      <c r="F1" s="5" t="s">
        <v>152</v>
      </c>
      <c r="G1" s="111"/>
      <c r="H1" s="111"/>
      <c r="I1" s="111"/>
      <c r="J1" s="111"/>
      <c r="K1" s="111"/>
      <c r="L1" s="111"/>
      <c r="M1" s="46"/>
    </row>
    <row r="2" spans="1:13" ht="15.75" x14ac:dyDescent="0.25">
      <c r="A2" s="114" t="s">
        <v>0</v>
      </c>
      <c r="B2" s="114"/>
      <c r="C2" s="114"/>
      <c r="D2" s="114"/>
      <c r="E2" s="19"/>
      <c r="F2" s="4"/>
      <c r="G2" s="3"/>
      <c r="H2" s="3"/>
      <c r="I2" s="3"/>
      <c r="J2" s="3"/>
      <c r="K2" s="111"/>
      <c r="L2" s="111"/>
      <c r="M2" s="46"/>
    </row>
    <row r="3" spans="1:13" ht="15.75" x14ac:dyDescent="0.25">
      <c r="A3" s="136" t="s">
        <v>1</v>
      </c>
      <c r="B3" s="136"/>
      <c r="C3" s="136"/>
      <c r="D3" s="136"/>
      <c r="E3" s="21"/>
      <c r="F3" s="3"/>
      <c r="G3" s="3"/>
      <c r="H3" s="46"/>
      <c r="I3" s="3"/>
      <c r="J3" s="3"/>
      <c r="K3" s="3"/>
      <c r="L3" s="111"/>
      <c r="M3" s="46"/>
    </row>
    <row r="4" spans="1:13" ht="15.75" x14ac:dyDescent="0.25">
      <c r="A4" s="136" t="s">
        <v>2</v>
      </c>
      <c r="B4" s="136"/>
      <c r="C4" s="136"/>
      <c r="D4" s="136"/>
      <c r="E4" s="22"/>
      <c r="F4" s="3"/>
      <c r="G4" s="3"/>
      <c r="H4" s="46"/>
      <c r="I4" s="3"/>
      <c r="J4" s="3"/>
      <c r="K4" s="3"/>
      <c r="L4" s="111"/>
      <c r="M4" s="46"/>
    </row>
    <row r="5" spans="1:13" ht="17.25" x14ac:dyDescent="0.35">
      <c r="A5" s="136" t="s">
        <v>3</v>
      </c>
      <c r="B5" s="136"/>
      <c r="C5" s="136"/>
      <c r="D5" s="136"/>
      <c r="E5" s="23"/>
      <c r="F5" s="3"/>
      <c r="G5" s="3"/>
      <c r="H5" s="46"/>
      <c r="I5" s="46"/>
      <c r="J5" s="3"/>
      <c r="K5" s="3"/>
      <c r="L5" s="111"/>
      <c r="M5" s="46"/>
    </row>
    <row r="6" spans="1:13" ht="17.25" x14ac:dyDescent="0.35">
      <c r="A6" s="136" t="s">
        <v>4</v>
      </c>
      <c r="B6" s="136"/>
      <c r="C6" s="136"/>
      <c r="D6" s="136"/>
      <c r="E6" s="23"/>
      <c r="F6" s="3"/>
      <c r="G6" s="3"/>
      <c r="H6" s="46"/>
      <c r="I6" s="3"/>
      <c r="J6" s="3"/>
      <c r="K6" s="3"/>
      <c r="L6" s="111"/>
      <c r="M6" s="46"/>
    </row>
    <row r="7" spans="1:13" ht="17.25" x14ac:dyDescent="0.35">
      <c r="A7" s="136" t="s">
        <v>5</v>
      </c>
      <c r="B7" s="136"/>
      <c r="C7" s="136"/>
      <c r="D7" s="136"/>
      <c r="E7" s="24"/>
      <c r="F7" s="3"/>
      <c r="G7" s="3"/>
      <c r="H7" s="46"/>
      <c r="I7" s="3"/>
      <c r="J7" s="3"/>
      <c r="K7" s="3"/>
      <c r="L7" s="111"/>
      <c r="M7" s="46"/>
    </row>
    <row r="8" spans="1:13" ht="15" x14ac:dyDescent="0.2">
      <c r="A8" s="18"/>
      <c r="B8" s="26"/>
      <c r="C8" s="3"/>
      <c r="D8" s="27"/>
      <c r="E8" s="25"/>
      <c r="F8" s="3"/>
      <c r="G8" s="3"/>
      <c r="H8" s="3"/>
      <c r="I8" s="3"/>
      <c r="J8" s="3"/>
      <c r="K8" s="3"/>
      <c r="L8" s="111"/>
      <c r="M8" s="46"/>
    </row>
    <row r="9" spans="1:13" ht="15" x14ac:dyDescent="0.2">
      <c r="A9" s="18"/>
      <c r="B9" s="18"/>
      <c r="C9" s="3"/>
      <c r="D9" s="3"/>
      <c r="E9" s="19"/>
      <c r="F9" s="3"/>
      <c r="G9" s="3"/>
      <c r="H9" s="3"/>
      <c r="I9" s="3"/>
      <c r="J9" s="3"/>
      <c r="K9" s="3"/>
      <c r="L9" s="111"/>
      <c r="M9" s="46"/>
    </row>
    <row r="10" spans="1:13" ht="152.25" customHeight="1" x14ac:dyDescent="0.2">
      <c r="A10" s="10" t="s">
        <v>6</v>
      </c>
      <c r="B10" s="10" t="s">
        <v>7</v>
      </c>
      <c r="C10" s="11" t="s">
        <v>8</v>
      </c>
      <c r="D10" s="10" t="s">
        <v>9</v>
      </c>
      <c r="E10" s="12" t="s">
        <v>10</v>
      </c>
      <c r="F10" s="10" t="s">
        <v>11</v>
      </c>
      <c r="G10" s="10" t="s">
        <v>12</v>
      </c>
      <c r="H10" s="10" t="s">
        <v>13</v>
      </c>
      <c r="I10" s="10" t="s">
        <v>14</v>
      </c>
      <c r="J10" s="10" t="s">
        <v>15</v>
      </c>
      <c r="K10" s="13" t="s">
        <v>16</v>
      </c>
      <c r="L10" s="10" t="s">
        <v>17</v>
      </c>
      <c r="M10" s="46"/>
    </row>
    <row r="11" spans="1:13" ht="15" x14ac:dyDescent="0.2">
      <c r="A11" s="6" t="s">
        <v>18</v>
      </c>
      <c r="B11" s="28"/>
      <c r="C11" s="41">
        <v>1.401968493</v>
      </c>
      <c r="D11" s="14" t="e">
        <f>(B11*$E$6*1*C11)/$E$7</f>
        <v>#DIV/0!</v>
      </c>
      <c r="E11" s="14">
        <v>0.98680000000000001</v>
      </c>
      <c r="F11" s="14" t="e">
        <f>D11*E11</f>
        <v>#DIV/0!</v>
      </c>
      <c r="G11" s="14" t="e">
        <f t="shared" ref="G11:G35" si="0">(F11/$E$5)*100</f>
        <v>#DIV/0!</v>
      </c>
      <c r="H11" s="41">
        <v>0.86270000000000002</v>
      </c>
      <c r="I11" s="41" t="e">
        <f>D11*H11</f>
        <v>#DIV/0!</v>
      </c>
      <c r="J11" s="41" t="e">
        <f t="shared" ref="J11:J35" si="1">I11/$E$5</f>
        <v>#DIV/0!</v>
      </c>
      <c r="K11" s="14" t="e">
        <f>D11*H11</f>
        <v>#DIV/0!</v>
      </c>
      <c r="L11" s="42" t="e">
        <f t="shared" ref="L11:L35" si="2">J11/$G$104</f>
        <v>#DIV/0!</v>
      </c>
      <c r="M11" s="46"/>
    </row>
    <row r="12" spans="1:13" ht="15" x14ac:dyDescent="0.2">
      <c r="A12" s="29" t="s">
        <v>19</v>
      </c>
      <c r="B12" s="28"/>
      <c r="C12" s="41">
        <v>1.1914327600000001</v>
      </c>
      <c r="D12" s="14" t="e">
        <f t="shared" ref="D12:D44" si="3">(B12*$E$6*1*C12)/$E$7</f>
        <v>#DIV/0!</v>
      </c>
      <c r="E12" s="14">
        <v>0.98970000000000002</v>
      </c>
      <c r="F12" s="14" t="e">
        <f t="shared" ref="F12:F44" si="4">D12*E12</f>
        <v>#DIV/0!</v>
      </c>
      <c r="G12" s="14" t="e">
        <f t="shared" si="0"/>
        <v>#DIV/0!</v>
      </c>
      <c r="H12" s="14">
        <v>0.89229999999999998</v>
      </c>
      <c r="I12" s="41" t="e">
        <f t="shared" ref="I12:I35" si="5">D12*H12</f>
        <v>#DIV/0!</v>
      </c>
      <c r="J12" s="41" t="e">
        <f t="shared" si="1"/>
        <v>#DIV/0!</v>
      </c>
      <c r="K12" s="14" t="e">
        <f t="shared" ref="K12:K75" si="6">D12*H12</f>
        <v>#DIV/0!</v>
      </c>
      <c r="L12" s="42" t="e">
        <f t="shared" si="2"/>
        <v>#DIV/0!</v>
      </c>
      <c r="M12" s="46"/>
    </row>
    <row r="13" spans="1:13" ht="15" x14ac:dyDescent="0.2">
      <c r="A13" s="29" t="s">
        <v>20</v>
      </c>
      <c r="B13" s="28"/>
      <c r="C13" s="41">
        <v>1.0860758340000001</v>
      </c>
      <c r="D13" s="14" t="e">
        <f t="shared" si="3"/>
        <v>#DIV/0!</v>
      </c>
      <c r="E13" s="14" t="s">
        <v>21</v>
      </c>
      <c r="F13" s="14" t="e">
        <f t="shared" si="4"/>
        <v>#DIV/0!</v>
      </c>
      <c r="G13" s="14" t="e">
        <f t="shared" si="0"/>
        <v>#DIV/0!</v>
      </c>
      <c r="H13" s="14">
        <v>0.91139999999999999</v>
      </c>
      <c r="I13" s="41" t="e">
        <f t="shared" si="5"/>
        <v>#DIV/0!</v>
      </c>
      <c r="J13" s="41" t="e">
        <f t="shared" si="1"/>
        <v>#DIV/0!</v>
      </c>
      <c r="K13" s="14" t="e">
        <f t="shared" si="6"/>
        <v>#DIV/0!</v>
      </c>
      <c r="L13" s="42" t="e">
        <f t="shared" si="2"/>
        <v>#DIV/0!</v>
      </c>
      <c r="M13" s="46"/>
    </row>
    <row r="14" spans="1:13" ht="15" x14ac:dyDescent="0.2">
      <c r="A14" s="8" t="s">
        <v>22</v>
      </c>
      <c r="B14" s="28"/>
      <c r="C14" s="41">
        <v>1.022932926</v>
      </c>
      <c r="D14" s="14" t="e">
        <f t="shared" si="3"/>
        <v>#DIV/0!</v>
      </c>
      <c r="E14" s="14" t="s">
        <v>23</v>
      </c>
      <c r="F14" s="14" t="e">
        <f t="shared" si="4"/>
        <v>#DIV/0!</v>
      </c>
      <c r="G14" s="14" t="e">
        <f t="shared" si="0"/>
        <v>#DIV/0!</v>
      </c>
      <c r="H14" s="14">
        <v>0.92469999999999997</v>
      </c>
      <c r="I14" s="41" t="e">
        <f t="shared" si="5"/>
        <v>#DIV/0!</v>
      </c>
      <c r="J14" s="41" t="e">
        <f t="shared" si="1"/>
        <v>#DIV/0!</v>
      </c>
      <c r="K14" s="14" t="e">
        <f t="shared" si="6"/>
        <v>#DIV/0!</v>
      </c>
      <c r="L14" s="42" t="e">
        <f t="shared" si="2"/>
        <v>#DIV/0!</v>
      </c>
      <c r="M14" s="46"/>
    </row>
    <row r="15" spans="1:13" ht="15" x14ac:dyDescent="0.2">
      <c r="A15" s="8" t="s">
        <v>24</v>
      </c>
      <c r="B15" s="28"/>
      <c r="C15" s="41">
        <v>0.99995567600000002</v>
      </c>
      <c r="D15" s="14" t="e">
        <f t="shared" si="3"/>
        <v>#DIV/0!</v>
      </c>
      <c r="E15" s="14" t="s">
        <v>25</v>
      </c>
      <c r="F15" s="14" t="e">
        <f t="shared" si="4"/>
        <v>#DIV/0!</v>
      </c>
      <c r="G15" s="14" t="e">
        <f t="shared" si="0"/>
        <v>#DIV/0!</v>
      </c>
      <c r="H15" s="14">
        <v>0.93</v>
      </c>
      <c r="I15" s="41" t="e">
        <f t="shared" si="5"/>
        <v>#DIV/0!</v>
      </c>
      <c r="J15" s="41" t="e">
        <f t="shared" si="1"/>
        <v>#DIV/0!</v>
      </c>
      <c r="K15" s="14" t="e">
        <f t="shared" si="6"/>
        <v>#DIV/0!</v>
      </c>
      <c r="L15" s="42" t="e">
        <f t="shared" si="2"/>
        <v>#DIV/0!</v>
      </c>
      <c r="M15" s="46"/>
    </row>
    <row r="16" spans="1:13" ht="15" x14ac:dyDescent="0.2">
      <c r="A16" s="8" t="s">
        <v>26</v>
      </c>
      <c r="B16" s="28"/>
      <c r="C16" s="41">
        <v>0.98080796699999995</v>
      </c>
      <c r="D16" s="14" t="e">
        <f t="shared" si="3"/>
        <v>#DIV/0!</v>
      </c>
      <c r="E16" s="14" t="s">
        <v>25</v>
      </c>
      <c r="F16" s="14" t="e">
        <f t="shared" si="4"/>
        <v>#DIV/0!</v>
      </c>
      <c r="G16" s="14" t="e">
        <f t="shared" si="0"/>
        <v>#DIV/0!</v>
      </c>
      <c r="H16" s="14">
        <v>0.93459999999999999</v>
      </c>
      <c r="I16" s="41" t="e">
        <f t="shared" si="5"/>
        <v>#DIV/0!</v>
      </c>
      <c r="J16" s="41" t="e">
        <f t="shared" si="1"/>
        <v>#DIV/0!</v>
      </c>
      <c r="K16" s="14" t="e">
        <f t="shared" si="6"/>
        <v>#DIV/0!</v>
      </c>
      <c r="L16" s="42" t="e">
        <f t="shared" si="2"/>
        <v>#DIV/0!</v>
      </c>
      <c r="M16" s="46"/>
    </row>
    <row r="17" spans="1:13" ht="15" x14ac:dyDescent="0.2">
      <c r="A17" s="6" t="s">
        <v>27</v>
      </c>
      <c r="B17" s="28"/>
      <c r="C17" s="41">
        <v>0.98080796699999995</v>
      </c>
      <c r="D17" s="14" t="e">
        <f t="shared" si="3"/>
        <v>#DIV/0!</v>
      </c>
      <c r="E17" s="14" t="s">
        <v>28</v>
      </c>
      <c r="F17" s="14" t="e">
        <f t="shared" si="4"/>
        <v>#DIV/0!</v>
      </c>
      <c r="G17" s="14" t="e">
        <f t="shared" si="0"/>
        <v>#DIV/0!</v>
      </c>
      <c r="H17" s="14">
        <v>0.93459999999999999</v>
      </c>
      <c r="I17" s="41" t="e">
        <f t="shared" si="5"/>
        <v>#DIV/0!</v>
      </c>
      <c r="J17" s="41" t="e">
        <f t="shared" si="1"/>
        <v>#DIV/0!</v>
      </c>
      <c r="K17" s="14" t="e">
        <f t="shared" si="6"/>
        <v>#DIV/0!</v>
      </c>
      <c r="L17" s="42" t="e">
        <f t="shared" si="2"/>
        <v>#DIV/0!</v>
      </c>
      <c r="M17" s="46"/>
    </row>
    <row r="18" spans="1:13" ht="15" x14ac:dyDescent="0.2">
      <c r="A18" s="7" t="s">
        <v>29</v>
      </c>
      <c r="B18" s="28"/>
      <c r="C18" s="41">
        <v>0.96459920899999996</v>
      </c>
      <c r="D18" s="14" t="e">
        <f t="shared" si="3"/>
        <v>#DIV/0!</v>
      </c>
      <c r="E18" s="14" t="s">
        <v>30</v>
      </c>
      <c r="F18" s="14" t="e">
        <f t="shared" si="4"/>
        <v>#DIV/0!</v>
      </c>
      <c r="G18" s="14" t="e">
        <f t="shared" si="0"/>
        <v>#DIV/0!</v>
      </c>
      <c r="H18" s="14">
        <v>0.93859999999999999</v>
      </c>
      <c r="I18" s="41" t="e">
        <f t="shared" si="5"/>
        <v>#DIV/0!</v>
      </c>
      <c r="J18" s="41" t="e">
        <f t="shared" si="1"/>
        <v>#DIV/0!</v>
      </c>
      <c r="K18" s="14" t="e">
        <f t="shared" si="6"/>
        <v>#DIV/0!</v>
      </c>
      <c r="L18" s="42" t="e">
        <f t="shared" si="2"/>
        <v>#DIV/0!</v>
      </c>
      <c r="M18" s="46"/>
    </row>
    <row r="19" spans="1:13" ht="15" x14ac:dyDescent="0.2">
      <c r="A19" s="6" t="s">
        <v>31</v>
      </c>
      <c r="B19" s="28"/>
      <c r="C19" s="41">
        <v>0.96459920899999996</v>
      </c>
      <c r="D19" s="14" t="e">
        <f t="shared" si="3"/>
        <v>#DIV/0!</v>
      </c>
      <c r="E19" s="14" t="s">
        <v>30</v>
      </c>
      <c r="F19" s="14" t="e">
        <f t="shared" si="4"/>
        <v>#DIV/0!</v>
      </c>
      <c r="G19" s="14" t="e">
        <f t="shared" si="0"/>
        <v>#DIV/0!</v>
      </c>
      <c r="H19" s="14">
        <v>0.93859999999999999</v>
      </c>
      <c r="I19" s="41" t="e">
        <f t="shared" si="5"/>
        <v>#DIV/0!</v>
      </c>
      <c r="J19" s="41" t="e">
        <f t="shared" si="1"/>
        <v>#DIV/0!</v>
      </c>
      <c r="K19" s="14" t="e">
        <f t="shared" si="6"/>
        <v>#DIV/0!</v>
      </c>
      <c r="L19" s="42" t="e">
        <f t="shared" si="2"/>
        <v>#DIV/0!</v>
      </c>
      <c r="M19" s="46"/>
    </row>
    <row r="20" spans="1:13" ht="15" x14ac:dyDescent="0.2">
      <c r="A20" s="6" t="s">
        <v>32</v>
      </c>
      <c r="B20" s="28"/>
      <c r="C20" s="41">
        <v>0.96459920899999996</v>
      </c>
      <c r="D20" s="14" t="e">
        <f t="shared" si="3"/>
        <v>#DIV/0!</v>
      </c>
      <c r="E20" s="14" t="s">
        <v>30</v>
      </c>
      <c r="F20" s="14" t="e">
        <f t="shared" si="4"/>
        <v>#DIV/0!</v>
      </c>
      <c r="G20" s="14" t="e">
        <f t="shared" si="0"/>
        <v>#DIV/0!</v>
      </c>
      <c r="H20" s="14">
        <v>0.93859999999999999</v>
      </c>
      <c r="I20" s="41" t="e">
        <f t="shared" si="5"/>
        <v>#DIV/0!</v>
      </c>
      <c r="J20" s="41" t="e">
        <f t="shared" si="1"/>
        <v>#DIV/0!</v>
      </c>
      <c r="K20" s="14" t="e">
        <f t="shared" si="6"/>
        <v>#DIV/0!</v>
      </c>
      <c r="L20" s="42" t="e">
        <f t="shared" si="2"/>
        <v>#DIV/0!</v>
      </c>
      <c r="M20" s="46"/>
    </row>
    <row r="21" spans="1:13" ht="15" x14ac:dyDescent="0.2">
      <c r="A21" s="8" t="s">
        <v>33</v>
      </c>
      <c r="B21" s="28"/>
      <c r="C21" s="41">
        <v>0.95070598799999995</v>
      </c>
      <c r="D21" s="14" t="e">
        <f t="shared" si="3"/>
        <v>#DIV/0!</v>
      </c>
      <c r="E21" s="14" t="s">
        <v>34</v>
      </c>
      <c r="F21" s="14" t="e">
        <f t="shared" si="4"/>
        <v>#DIV/0!</v>
      </c>
      <c r="G21" s="14" t="e">
        <f t="shared" si="0"/>
        <v>#DIV/0!</v>
      </c>
      <c r="H21" s="14">
        <v>0.94210000000000005</v>
      </c>
      <c r="I21" s="41" t="e">
        <f t="shared" si="5"/>
        <v>#DIV/0!</v>
      </c>
      <c r="J21" s="41" t="e">
        <f t="shared" si="1"/>
        <v>#DIV/0!</v>
      </c>
      <c r="K21" s="14" t="e">
        <f t="shared" si="6"/>
        <v>#DIV/0!</v>
      </c>
      <c r="L21" s="42" t="e">
        <f t="shared" si="2"/>
        <v>#DIV/0!</v>
      </c>
      <c r="M21" s="46"/>
    </row>
    <row r="22" spans="1:13" ht="15" x14ac:dyDescent="0.2">
      <c r="A22" s="6" t="s">
        <v>35</v>
      </c>
      <c r="B22" s="28"/>
      <c r="C22" s="41">
        <v>0.95070598799999995</v>
      </c>
      <c r="D22" s="14" t="e">
        <f t="shared" si="3"/>
        <v>#DIV/0!</v>
      </c>
      <c r="E22" s="14" t="s">
        <v>34</v>
      </c>
      <c r="F22" s="14" t="e">
        <f t="shared" si="4"/>
        <v>#DIV/0!</v>
      </c>
      <c r="G22" s="14" t="e">
        <f t="shared" si="0"/>
        <v>#DIV/0!</v>
      </c>
      <c r="H22" s="14">
        <v>0.94210000000000005</v>
      </c>
      <c r="I22" s="41" t="e">
        <f t="shared" si="5"/>
        <v>#DIV/0!</v>
      </c>
      <c r="J22" s="41" t="e">
        <f t="shared" si="1"/>
        <v>#DIV/0!</v>
      </c>
      <c r="K22" s="14" t="e">
        <f t="shared" si="6"/>
        <v>#DIV/0!</v>
      </c>
      <c r="L22" s="42" t="e">
        <f t="shared" si="2"/>
        <v>#DIV/0!</v>
      </c>
      <c r="M22" s="46"/>
    </row>
    <row r="23" spans="1:13" ht="15" x14ac:dyDescent="0.2">
      <c r="A23" s="8" t="s">
        <v>36</v>
      </c>
      <c r="B23" s="28"/>
      <c r="C23" s="41">
        <v>0.93868300900000001</v>
      </c>
      <c r="D23" s="14" t="e">
        <f t="shared" si="3"/>
        <v>#DIV/0!</v>
      </c>
      <c r="E23" s="14" t="s">
        <v>37</v>
      </c>
      <c r="F23" s="14" t="e">
        <f t="shared" si="4"/>
        <v>#DIV/0!</v>
      </c>
      <c r="G23" s="14" t="e">
        <f t="shared" si="0"/>
        <v>#DIV/0!</v>
      </c>
      <c r="H23" s="14">
        <v>0.94530000000000003</v>
      </c>
      <c r="I23" s="41" t="e">
        <f t="shared" si="5"/>
        <v>#DIV/0!</v>
      </c>
      <c r="J23" s="41" t="e">
        <f t="shared" si="1"/>
        <v>#DIV/0!</v>
      </c>
      <c r="K23" s="14" t="e">
        <f t="shared" si="6"/>
        <v>#DIV/0!</v>
      </c>
      <c r="L23" s="42" t="e">
        <f t="shared" si="2"/>
        <v>#DIV/0!</v>
      </c>
      <c r="M23" s="46"/>
    </row>
    <row r="24" spans="1:13" ht="15" x14ac:dyDescent="0.2">
      <c r="A24" s="6" t="s">
        <v>38</v>
      </c>
      <c r="B24" s="28"/>
      <c r="C24" s="41">
        <v>0.93868300900000001</v>
      </c>
      <c r="D24" s="14" t="e">
        <f t="shared" si="3"/>
        <v>#DIV/0!</v>
      </c>
      <c r="E24" s="14" t="s">
        <v>37</v>
      </c>
      <c r="F24" s="14" t="e">
        <f t="shared" si="4"/>
        <v>#DIV/0!</v>
      </c>
      <c r="G24" s="14" t="e">
        <f t="shared" si="0"/>
        <v>#DIV/0!</v>
      </c>
      <c r="H24" s="14">
        <v>0.94530000000000003</v>
      </c>
      <c r="I24" s="41" t="e">
        <f t="shared" si="5"/>
        <v>#DIV/0!</v>
      </c>
      <c r="J24" s="41" t="e">
        <f t="shared" si="1"/>
        <v>#DIV/0!</v>
      </c>
      <c r="K24" s="14" t="e">
        <f t="shared" si="6"/>
        <v>#DIV/0!</v>
      </c>
      <c r="L24" s="42" t="e">
        <f t="shared" si="2"/>
        <v>#DIV/0!</v>
      </c>
      <c r="M24" s="46"/>
    </row>
    <row r="25" spans="1:13" ht="15" x14ac:dyDescent="0.2">
      <c r="A25" s="6" t="s">
        <v>39</v>
      </c>
      <c r="B25" s="28"/>
      <c r="C25" s="41">
        <v>0.93868300900000001</v>
      </c>
      <c r="D25" s="14" t="e">
        <f t="shared" si="3"/>
        <v>#DIV/0!</v>
      </c>
      <c r="E25" s="14" t="s">
        <v>40</v>
      </c>
      <c r="F25" s="14" t="e">
        <f t="shared" si="4"/>
        <v>#DIV/0!</v>
      </c>
      <c r="G25" s="14" t="e">
        <f t="shared" si="0"/>
        <v>#DIV/0!</v>
      </c>
      <c r="H25" s="14">
        <v>0.94530000000000003</v>
      </c>
      <c r="I25" s="41" t="e">
        <f t="shared" si="5"/>
        <v>#DIV/0!</v>
      </c>
      <c r="J25" s="41" t="e">
        <f t="shared" si="1"/>
        <v>#DIV/0!</v>
      </c>
      <c r="K25" s="14" t="e">
        <f t="shared" si="6"/>
        <v>#DIV/0!</v>
      </c>
      <c r="L25" s="42" t="e">
        <f t="shared" si="2"/>
        <v>#DIV/0!</v>
      </c>
      <c r="M25" s="46"/>
    </row>
    <row r="26" spans="1:13" ht="15" x14ac:dyDescent="0.2">
      <c r="A26" s="8" t="s">
        <v>41</v>
      </c>
      <c r="B26" s="28"/>
      <c r="C26" s="41">
        <v>0.92817403300000001</v>
      </c>
      <c r="D26" s="14" t="e">
        <f t="shared" si="3"/>
        <v>#DIV/0!</v>
      </c>
      <c r="E26" s="14" t="s">
        <v>42</v>
      </c>
      <c r="F26" s="14" t="e">
        <f t="shared" si="4"/>
        <v>#DIV/0!</v>
      </c>
      <c r="G26" s="14" t="e">
        <f t="shared" si="0"/>
        <v>#DIV/0!</v>
      </c>
      <c r="H26" s="14">
        <v>0.94810000000000005</v>
      </c>
      <c r="I26" s="41" t="e">
        <f t="shared" si="5"/>
        <v>#DIV/0!</v>
      </c>
      <c r="J26" s="41" t="e">
        <f t="shared" si="1"/>
        <v>#DIV/0!</v>
      </c>
      <c r="K26" s="14" t="e">
        <f t="shared" si="6"/>
        <v>#DIV/0!</v>
      </c>
      <c r="L26" s="42" t="e">
        <f t="shared" si="2"/>
        <v>#DIV/0!</v>
      </c>
      <c r="M26" s="46"/>
    </row>
    <row r="27" spans="1:13" ht="15" x14ac:dyDescent="0.2">
      <c r="A27" s="6" t="s">
        <v>43</v>
      </c>
      <c r="B27" s="28"/>
      <c r="C27" s="41">
        <v>0.92817403300000001</v>
      </c>
      <c r="D27" s="14" t="e">
        <f t="shared" si="3"/>
        <v>#DIV/0!</v>
      </c>
      <c r="E27" s="14" t="s">
        <v>42</v>
      </c>
      <c r="F27" s="14" t="e">
        <f t="shared" si="4"/>
        <v>#DIV/0!</v>
      </c>
      <c r="G27" s="14" t="e">
        <f t="shared" si="0"/>
        <v>#DIV/0!</v>
      </c>
      <c r="H27" s="14">
        <v>0.94810000000000005</v>
      </c>
      <c r="I27" s="41" t="e">
        <f t="shared" si="5"/>
        <v>#DIV/0!</v>
      </c>
      <c r="J27" s="41" t="e">
        <f t="shared" si="1"/>
        <v>#DIV/0!</v>
      </c>
      <c r="K27" s="14" t="e">
        <f t="shared" si="6"/>
        <v>#DIV/0!</v>
      </c>
      <c r="L27" s="42" t="e">
        <f t="shared" si="2"/>
        <v>#DIV/0!</v>
      </c>
      <c r="M27" s="46"/>
    </row>
    <row r="28" spans="1:13" ht="15" x14ac:dyDescent="0.2">
      <c r="A28" s="8" t="s">
        <v>44</v>
      </c>
      <c r="B28" s="28"/>
      <c r="C28" s="41">
        <v>0.91891188599999996</v>
      </c>
      <c r="D28" s="14" t="e">
        <f t="shared" si="3"/>
        <v>#DIV/0!</v>
      </c>
      <c r="E28" s="14" t="s">
        <v>45</v>
      </c>
      <c r="F28" s="14" t="e">
        <f t="shared" si="4"/>
        <v>#DIV/0!</v>
      </c>
      <c r="G28" s="14" t="e">
        <f t="shared" si="0"/>
        <v>#DIV/0!</v>
      </c>
      <c r="H28" s="14">
        <v>0.95069999999999999</v>
      </c>
      <c r="I28" s="41" t="e">
        <f t="shared" si="5"/>
        <v>#DIV/0!</v>
      </c>
      <c r="J28" s="41" t="e">
        <f t="shared" si="1"/>
        <v>#DIV/0!</v>
      </c>
      <c r="K28" s="14" t="e">
        <f t="shared" si="6"/>
        <v>#DIV/0!</v>
      </c>
      <c r="L28" s="42" t="e">
        <f t="shared" si="2"/>
        <v>#DIV/0!</v>
      </c>
      <c r="M28" s="46"/>
    </row>
    <row r="29" spans="1:13" ht="15" x14ac:dyDescent="0.2">
      <c r="A29" s="6" t="s">
        <v>46</v>
      </c>
      <c r="B29" s="28"/>
      <c r="C29" s="41">
        <v>0.91891188599999996</v>
      </c>
      <c r="D29" s="14" t="e">
        <f t="shared" si="3"/>
        <v>#DIV/0!</v>
      </c>
      <c r="E29" s="14" t="s">
        <v>45</v>
      </c>
      <c r="F29" s="14" t="e">
        <f t="shared" si="4"/>
        <v>#DIV/0!</v>
      </c>
      <c r="G29" s="14" t="e">
        <f t="shared" si="0"/>
        <v>#DIV/0!</v>
      </c>
      <c r="H29" s="14">
        <v>0.95069999999999999</v>
      </c>
      <c r="I29" s="41" t="e">
        <f t="shared" si="5"/>
        <v>#DIV/0!</v>
      </c>
      <c r="J29" s="41" t="e">
        <f t="shared" si="1"/>
        <v>#DIV/0!</v>
      </c>
      <c r="K29" s="14" t="e">
        <f t="shared" si="6"/>
        <v>#DIV/0!</v>
      </c>
      <c r="L29" s="42" t="e">
        <f t="shared" si="2"/>
        <v>#DIV/0!</v>
      </c>
      <c r="M29" s="46"/>
    </row>
    <row r="30" spans="1:13" ht="15" x14ac:dyDescent="0.2">
      <c r="A30" s="6" t="s">
        <v>47</v>
      </c>
      <c r="B30" s="28"/>
      <c r="C30" s="41">
        <v>0.91891188599999996</v>
      </c>
      <c r="D30" s="14" t="e">
        <f t="shared" si="3"/>
        <v>#DIV/0!</v>
      </c>
      <c r="E30" s="14" t="s">
        <v>45</v>
      </c>
      <c r="F30" s="14" t="e">
        <f t="shared" si="4"/>
        <v>#DIV/0!</v>
      </c>
      <c r="G30" s="14" t="e">
        <f t="shared" si="0"/>
        <v>#DIV/0!</v>
      </c>
      <c r="H30" s="14">
        <v>0.95069999999999999</v>
      </c>
      <c r="I30" s="41" t="e">
        <f t="shared" si="5"/>
        <v>#DIV/0!</v>
      </c>
      <c r="J30" s="41" t="e">
        <f t="shared" si="1"/>
        <v>#DIV/0!</v>
      </c>
      <c r="K30" s="14" t="e">
        <f t="shared" si="6"/>
        <v>#DIV/0!</v>
      </c>
      <c r="L30" s="42" t="e">
        <f t="shared" si="2"/>
        <v>#DIV/0!</v>
      </c>
      <c r="M30" s="46"/>
    </row>
    <row r="31" spans="1:13" ht="15" x14ac:dyDescent="0.2">
      <c r="A31" s="8" t="s">
        <v>48</v>
      </c>
      <c r="B31" s="28"/>
      <c r="C31" s="41">
        <v>0.91062938900000001</v>
      </c>
      <c r="D31" s="14" t="e">
        <f t="shared" si="3"/>
        <v>#DIV/0!</v>
      </c>
      <c r="E31" s="14" t="s">
        <v>49</v>
      </c>
      <c r="F31" s="14" t="e">
        <f t="shared" si="4"/>
        <v>#DIV/0!</v>
      </c>
      <c r="G31" s="14" t="e">
        <f t="shared" si="0"/>
        <v>#DIV/0!</v>
      </c>
      <c r="H31" s="14">
        <v>0.95299999999999996</v>
      </c>
      <c r="I31" s="41" t="e">
        <f t="shared" si="5"/>
        <v>#DIV/0!</v>
      </c>
      <c r="J31" s="41" t="e">
        <f t="shared" si="1"/>
        <v>#DIV/0!</v>
      </c>
      <c r="K31" s="14" t="e">
        <f t="shared" si="6"/>
        <v>#DIV/0!</v>
      </c>
      <c r="L31" s="42" t="e">
        <f t="shared" si="2"/>
        <v>#DIV/0!</v>
      </c>
      <c r="M31" s="46"/>
    </row>
    <row r="32" spans="1:13" ht="15" x14ac:dyDescent="0.2">
      <c r="A32" s="8" t="s">
        <v>50</v>
      </c>
      <c r="B32" s="28"/>
      <c r="C32" s="41">
        <v>0.89655805</v>
      </c>
      <c r="D32" s="14" t="e">
        <f t="shared" si="3"/>
        <v>#DIV/0!</v>
      </c>
      <c r="E32" s="14" t="s">
        <v>51</v>
      </c>
      <c r="F32" s="14" t="e">
        <f t="shared" si="4"/>
        <v>#DIV/0!</v>
      </c>
      <c r="G32" s="14" t="e">
        <f t="shared" si="0"/>
        <v>#DIV/0!</v>
      </c>
      <c r="H32" s="14">
        <v>0.95699999999999996</v>
      </c>
      <c r="I32" s="41" t="e">
        <f t="shared" si="5"/>
        <v>#DIV/0!</v>
      </c>
      <c r="J32" s="41" t="e">
        <f t="shared" si="1"/>
        <v>#DIV/0!</v>
      </c>
      <c r="K32" s="14" t="e">
        <f t="shared" si="6"/>
        <v>#DIV/0!</v>
      </c>
      <c r="L32" s="42" t="e">
        <f t="shared" si="2"/>
        <v>#DIV/0!</v>
      </c>
      <c r="M32" s="46"/>
    </row>
    <row r="33" spans="1:13" ht="15" x14ac:dyDescent="0.2">
      <c r="A33" s="8" t="s">
        <v>52</v>
      </c>
      <c r="B33" s="28"/>
      <c r="C33" s="41">
        <v>0.89059108899999995</v>
      </c>
      <c r="D33" s="14" t="e">
        <f t="shared" si="3"/>
        <v>#DIV/0!</v>
      </c>
      <c r="E33" s="14" t="s">
        <v>53</v>
      </c>
      <c r="F33" s="14" t="e">
        <f t="shared" si="4"/>
        <v>#DIV/0!</v>
      </c>
      <c r="G33" s="14" t="e">
        <f t="shared" si="0"/>
        <v>#DIV/0!</v>
      </c>
      <c r="H33" s="14">
        <v>0.95879999999999999</v>
      </c>
      <c r="I33" s="41" t="e">
        <f t="shared" si="5"/>
        <v>#DIV/0!</v>
      </c>
      <c r="J33" s="41" t="e">
        <f t="shared" si="1"/>
        <v>#DIV/0!</v>
      </c>
      <c r="K33" s="14" t="e">
        <f t="shared" si="6"/>
        <v>#DIV/0!</v>
      </c>
      <c r="L33" s="42" t="e">
        <f t="shared" si="2"/>
        <v>#DIV/0!</v>
      </c>
      <c r="M33" s="46"/>
    </row>
    <row r="34" spans="1:13" ht="15" x14ac:dyDescent="0.2">
      <c r="A34" s="8" t="s">
        <v>54</v>
      </c>
      <c r="B34" s="28"/>
      <c r="C34" s="41">
        <v>0.88515848399999997</v>
      </c>
      <c r="D34" s="14" t="e">
        <f t="shared" si="3"/>
        <v>#DIV/0!</v>
      </c>
      <c r="E34" s="14" t="s">
        <v>55</v>
      </c>
      <c r="F34" s="14" t="e">
        <f t="shared" si="4"/>
        <v>#DIV/0!</v>
      </c>
      <c r="G34" s="14" t="e">
        <f t="shared" si="0"/>
        <v>#DIV/0!</v>
      </c>
      <c r="H34" s="14">
        <v>0.96040000000000003</v>
      </c>
      <c r="I34" s="41" t="e">
        <f t="shared" si="5"/>
        <v>#DIV/0!</v>
      </c>
      <c r="J34" s="41" t="e">
        <f t="shared" si="1"/>
        <v>#DIV/0!</v>
      </c>
      <c r="K34" s="14" t="e">
        <f t="shared" si="6"/>
        <v>#DIV/0!</v>
      </c>
      <c r="L34" s="42" t="e">
        <f t="shared" si="2"/>
        <v>#DIV/0!</v>
      </c>
      <c r="M34" s="46"/>
    </row>
    <row r="35" spans="1:13" ht="15" x14ac:dyDescent="0.2">
      <c r="A35" s="8" t="s">
        <v>56</v>
      </c>
      <c r="B35" s="28"/>
      <c r="C35" s="41">
        <v>0.87545104100000004</v>
      </c>
      <c r="D35" s="14" t="e">
        <f t="shared" si="3"/>
        <v>#DIV/0!</v>
      </c>
      <c r="E35" s="14" t="s">
        <v>57</v>
      </c>
      <c r="F35" s="14" t="e">
        <f t="shared" si="4"/>
        <v>#DIV/0!</v>
      </c>
      <c r="G35" s="14" t="e">
        <f t="shared" si="0"/>
        <v>#DIV/0!</v>
      </c>
      <c r="H35" s="14">
        <v>0.99629999999999996</v>
      </c>
      <c r="I35" s="41" t="e">
        <f t="shared" si="5"/>
        <v>#DIV/0!</v>
      </c>
      <c r="J35" s="41" t="e">
        <f t="shared" si="1"/>
        <v>#DIV/0!</v>
      </c>
      <c r="K35" s="14" t="e">
        <f t="shared" si="6"/>
        <v>#DIV/0!</v>
      </c>
      <c r="L35" s="42" t="e">
        <f t="shared" si="2"/>
        <v>#DIV/0!</v>
      </c>
      <c r="M35" s="46"/>
    </row>
    <row r="36" spans="1:13" ht="15.75" x14ac:dyDescent="0.25">
      <c r="A36" s="9" t="s">
        <v>58</v>
      </c>
      <c r="B36" s="30"/>
      <c r="C36" s="16"/>
      <c r="D36" s="16" t="e">
        <f>SUM(D11:D35)</f>
        <v>#DIV/0!</v>
      </c>
      <c r="E36" s="16"/>
      <c r="F36" s="16" t="e">
        <f>SUM(F11:F35)</f>
        <v>#DIV/0!</v>
      </c>
      <c r="G36" s="16" t="e">
        <f>SUM(G11:G35)</f>
        <v>#DIV/0!</v>
      </c>
      <c r="H36" s="16"/>
      <c r="I36" s="16" t="e">
        <f>SUM(I11:I35)</f>
        <v>#DIV/0!</v>
      </c>
      <c r="J36" s="16" t="e">
        <f>SUM(J11:J35)</f>
        <v>#DIV/0!</v>
      </c>
      <c r="K36" s="16" t="e">
        <f>SUM(K11:K35)</f>
        <v>#DIV/0!</v>
      </c>
      <c r="L36" s="16" t="e">
        <f>SUM(L11:L35)</f>
        <v>#DIV/0!</v>
      </c>
      <c r="M36" s="46"/>
    </row>
    <row r="37" spans="1:13" s="110" customFormat="1" ht="15" x14ac:dyDescent="0.2">
      <c r="A37" s="69" t="s">
        <v>59</v>
      </c>
      <c r="B37" s="68"/>
      <c r="C37" s="66">
        <v>0.94286878699999999</v>
      </c>
      <c r="D37" s="66" t="e">
        <f t="shared" si="3"/>
        <v>#DIV/0!</v>
      </c>
      <c r="E37" s="66" t="s">
        <v>60</v>
      </c>
      <c r="F37" s="66" t="e">
        <f t="shared" si="4"/>
        <v>#DIV/0!</v>
      </c>
      <c r="G37" s="66" t="e">
        <f t="shared" ref="G37:G44" si="7">(F37/$E$5)*100</f>
        <v>#DIV/0!</v>
      </c>
      <c r="H37" s="66">
        <v>0.94169999999999998</v>
      </c>
      <c r="I37" s="67" t="e">
        <f t="shared" ref="I37:I44" si="8">D37*H37</f>
        <v>#DIV/0!</v>
      </c>
      <c r="J37" s="67" t="e">
        <f t="shared" ref="J37:J44" si="9">I37/$E$5</f>
        <v>#DIV/0!</v>
      </c>
      <c r="K37" s="66" t="e">
        <f t="shared" si="6"/>
        <v>#DIV/0!</v>
      </c>
      <c r="L37" s="65" t="e">
        <f t="shared" ref="L37:L44" si="10">J37/$G$104</f>
        <v>#DIV/0!</v>
      </c>
      <c r="M37" s="113"/>
    </row>
    <row r="38" spans="1:13" s="110" customFormat="1" ht="15" x14ac:dyDescent="0.2">
      <c r="A38" s="69" t="s">
        <v>61</v>
      </c>
      <c r="B38" s="68"/>
      <c r="C38" s="66">
        <v>0.92131648200000005</v>
      </c>
      <c r="D38" s="66" t="e">
        <f t="shared" si="3"/>
        <v>#DIV/0!</v>
      </c>
      <c r="E38" s="66" t="s">
        <v>42</v>
      </c>
      <c r="F38" s="66" t="e">
        <f t="shared" si="4"/>
        <v>#DIV/0!</v>
      </c>
      <c r="G38" s="66" t="e">
        <f t="shared" si="7"/>
        <v>#DIV/0!</v>
      </c>
      <c r="H38" s="66">
        <v>0.94769999999999999</v>
      </c>
      <c r="I38" s="67" t="e">
        <f t="shared" si="8"/>
        <v>#DIV/0!</v>
      </c>
      <c r="J38" s="67" t="e">
        <f t="shared" si="9"/>
        <v>#DIV/0!</v>
      </c>
      <c r="K38" s="66" t="e">
        <f t="shared" si="6"/>
        <v>#DIV/0!</v>
      </c>
      <c r="L38" s="65" t="e">
        <f t="shared" si="10"/>
        <v>#DIV/0!</v>
      </c>
      <c r="M38" s="113"/>
    </row>
    <row r="39" spans="1:13" s="110" customFormat="1" ht="15" x14ac:dyDescent="0.2">
      <c r="A39" s="69" t="s">
        <v>62</v>
      </c>
      <c r="B39" s="68"/>
      <c r="C39" s="66">
        <v>0.92131648200000005</v>
      </c>
      <c r="D39" s="66" t="e">
        <f t="shared" si="3"/>
        <v>#DIV/0!</v>
      </c>
      <c r="E39" s="66" t="s">
        <v>42</v>
      </c>
      <c r="F39" s="66" t="e">
        <f t="shared" si="4"/>
        <v>#DIV/0!</v>
      </c>
      <c r="G39" s="66" t="e">
        <f t="shared" si="7"/>
        <v>#DIV/0!</v>
      </c>
      <c r="H39" s="66">
        <v>0.94769999999999999</v>
      </c>
      <c r="I39" s="67" t="e">
        <f t="shared" si="8"/>
        <v>#DIV/0!</v>
      </c>
      <c r="J39" s="67" t="e">
        <f t="shared" si="9"/>
        <v>#DIV/0!</v>
      </c>
      <c r="K39" s="66" t="e">
        <f t="shared" si="6"/>
        <v>#DIV/0!</v>
      </c>
      <c r="L39" s="65" t="e">
        <f t="shared" si="10"/>
        <v>#DIV/0!</v>
      </c>
      <c r="M39" s="113"/>
    </row>
    <row r="40" spans="1:13" s="110" customFormat="1" ht="15" x14ac:dyDescent="0.2">
      <c r="A40" s="69" t="s">
        <v>63</v>
      </c>
      <c r="B40" s="68"/>
      <c r="C40" s="66">
        <v>0.912321512</v>
      </c>
      <c r="D40" s="66" t="e">
        <f t="shared" si="3"/>
        <v>#DIV/0!</v>
      </c>
      <c r="E40" s="66" t="s">
        <v>64</v>
      </c>
      <c r="F40" s="66" t="e">
        <f t="shared" si="4"/>
        <v>#DIV/0!</v>
      </c>
      <c r="G40" s="66" t="e">
        <f t="shared" si="7"/>
        <v>#DIV/0!</v>
      </c>
      <c r="H40" s="66">
        <v>0.95030000000000003</v>
      </c>
      <c r="I40" s="67" t="e">
        <f t="shared" si="8"/>
        <v>#DIV/0!</v>
      </c>
      <c r="J40" s="67" t="e">
        <f t="shared" si="9"/>
        <v>#DIV/0!</v>
      </c>
      <c r="K40" s="66" t="e">
        <f t="shared" si="6"/>
        <v>#DIV/0!</v>
      </c>
      <c r="L40" s="65" t="e">
        <f t="shared" si="10"/>
        <v>#DIV/0!</v>
      </c>
      <c r="M40" s="113"/>
    </row>
    <row r="41" spans="1:13" s="110" customFormat="1" ht="15" x14ac:dyDescent="0.2">
      <c r="A41" s="69" t="s">
        <v>65</v>
      </c>
      <c r="B41" s="68"/>
      <c r="C41" s="66">
        <v>0.90439525099999996</v>
      </c>
      <c r="D41" s="66" t="e">
        <f t="shared" si="3"/>
        <v>#DIV/0!</v>
      </c>
      <c r="E41" s="66" t="s">
        <v>49</v>
      </c>
      <c r="F41" s="66" t="e">
        <f t="shared" si="4"/>
        <v>#DIV/0!</v>
      </c>
      <c r="G41" s="66" t="e">
        <f t="shared" si="7"/>
        <v>#DIV/0!</v>
      </c>
      <c r="H41" s="66">
        <v>0.95269999999999999</v>
      </c>
      <c r="I41" s="67" t="e">
        <f t="shared" si="8"/>
        <v>#DIV/0!</v>
      </c>
      <c r="J41" s="67" t="e">
        <f t="shared" si="9"/>
        <v>#DIV/0!</v>
      </c>
      <c r="K41" s="66" t="e">
        <f t="shared" si="6"/>
        <v>#DIV/0!</v>
      </c>
      <c r="L41" s="65" t="e">
        <f t="shared" si="10"/>
        <v>#DIV/0!</v>
      </c>
      <c r="M41" s="113"/>
    </row>
    <row r="42" spans="1:13" s="110" customFormat="1" ht="15" x14ac:dyDescent="0.2">
      <c r="A42" s="69" t="s">
        <v>66</v>
      </c>
      <c r="B42" s="68"/>
      <c r="C42" s="66">
        <v>0.90439525099999996</v>
      </c>
      <c r="D42" s="66" t="e">
        <f t="shared" si="3"/>
        <v>#DIV/0!</v>
      </c>
      <c r="E42" s="66" t="s">
        <v>49</v>
      </c>
      <c r="F42" s="66" t="e">
        <f t="shared" si="4"/>
        <v>#DIV/0!</v>
      </c>
      <c r="G42" s="66" t="e">
        <f t="shared" si="7"/>
        <v>#DIV/0!</v>
      </c>
      <c r="H42" s="66">
        <v>0.95269999999999999</v>
      </c>
      <c r="I42" s="67" t="e">
        <f t="shared" si="8"/>
        <v>#DIV/0!</v>
      </c>
      <c r="J42" s="67" t="e">
        <f t="shared" si="9"/>
        <v>#DIV/0!</v>
      </c>
      <c r="K42" s="66" t="e">
        <f t="shared" si="6"/>
        <v>#DIV/0!</v>
      </c>
      <c r="L42" s="65" t="e">
        <f t="shared" si="10"/>
        <v>#DIV/0!</v>
      </c>
      <c r="M42" s="113"/>
    </row>
    <row r="43" spans="1:13" s="110" customFormat="1" ht="15" x14ac:dyDescent="0.2">
      <c r="A43" s="69" t="s">
        <v>67</v>
      </c>
      <c r="B43" s="68"/>
      <c r="C43" s="66">
        <v>0.90439525099999996</v>
      </c>
      <c r="D43" s="66" t="e">
        <f t="shared" si="3"/>
        <v>#DIV/0!</v>
      </c>
      <c r="E43" s="66" t="s">
        <v>49</v>
      </c>
      <c r="F43" s="66" t="e">
        <f t="shared" si="4"/>
        <v>#DIV/0!</v>
      </c>
      <c r="G43" s="66" t="e">
        <f t="shared" si="7"/>
        <v>#DIV/0!</v>
      </c>
      <c r="H43" s="66">
        <v>0.95269999999999999</v>
      </c>
      <c r="I43" s="67" t="e">
        <f t="shared" si="8"/>
        <v>#DIV/0!</v>
      </c>
      <c r="J43" s="67" t="e">
        <f t="shared" si="9"/>
        <v>#DIV/0!</v>
      </c>
      <c r="K43" s="66" t="e">
        <f t="shared" si="6"/>
        <v>#DIV/0!</v>
      </c>
      <c r="L43" s="65" t="e">
        <f t="shared" si="10"/>
        <v>#DIV/0!</v>
      </c>
      <c r="M43" s="113"/>
    </row>
    <row r="44" spans="1:13" s="110" customFormat="1" ht="15" x14ac:dyDescent="0.2">
      <c r="A44" s="69" t="s">
        <v>68</v>
      </c>
      <c r="B44" s="68"/>
      <c r="C44" s="66">
        <v>0.90439525099999996</v>
      </c>
      <c r="D44" s="66" t="e">
        <f t="shared" si="3"/>
        <v>#DIV/0!</v>
      </c>
      <c r="E44" s="66" t="s">
        <v>49</v>
      </c>
      <c r="F44" s="66" t="e">
        <f t="shared" si="4"/>
        <v>#DIV/0!</v>
      </c>
      <c r="G44" s="66" t="e">
        <f t="shared" si="7"/>
        <v>#DIV/0!</v>
      </c>
      <c r="H44" s="66">
        <v>0.95269999999999999</v>
      </c>
      <c r="I44" s="67" t="e">
        <f t="shared" si="8"/>
        <v>#DIV/0!</v>
      </c>
      <c r="J44" s="67" t="e">
        <f t="shared" si="9"/>
        <v>#DIV/0!</v>
      </c>
      <c r="K44" s="66" t="e">
        <f t="shared" si="6"/>
        <v>#DIV/0!</v>
      </c>
      <c r="L44" s="65" t="e">
        <f t="shared" si="10"/>
        <v>#DIV/0!</v>
      </c>
      <c r="M44" s="113"/>
    </row>
    <row r="45" spans="1:13" ht="15.75" x14ac:dyDescent="0.25">
      <c r="A45" s="9" t="s">
        <v>69</v>
      </c>
      <c r="B45" s="31"/>
      <c r="C45" s="16"/>
      <c r="D45" s="16" t="e">
        <f>SUM(D41:D44)</f>
        <v>#DIV/0!</v>
      </c>
      <c r="E45" s="16"/>
      <c r="F45" s="16" t="e">
        <f>SUM(F41:F44)</f>
        <v>#DIV/0!</v>
      </c>
      <c r="G45" s="16" t="e">
        <f>SUM(G41:G44)</f>
        <v>#DIV/0!</v>
      </c>
      <c r="H45" s="16"/>
      <c r="I45" s="16" t="e">
        <f>SUM(I41:I44)</f>
        <v>#DIV/0!</v>
      </c>
      <c r="J45" s="16" t="e">
        <f>SUM(J41:J44)</f>
        <v>#DIV/0!</v>
      </c>
      <c r="K45" s="16" t="e">
        <f>SUM(K41:K44)</f>
        <v>#DIV/0!</v>
      </c>
      <c r="L45" s="16" t="e">
        <f>SUM(L41:L44)</f>
        <v>#DIV/0!</v>
      </c>
      <c r="M45" s="46"/>
    </row>
    <row r="46" spans="1:13" ht="15.75" x14ac:dyDescent="0.25">
      <c r="A46" s="9" t="s">
        <v>70</v>
      </c>
      <c r="B46" s="31"/>
      <c r="C46" s="16"/>
      <c r="D46" s="16" t="e">
        <f>SUM(D37:D44)</f>
        <v>#DIV/0!</v>
      </c>
      <c r="E46" s="16"/>
      <c r="F46" s="16" t="e">
        <f>SUM(F37:F44)</f>
        <v>#DIV/0!</v>
      </c>
      <c r="G46" s="16" t="e">
        <f>SUM(G37:G44)</f>
        <v>#DIV/0!</v>
      </c>
      <c r="H46" s="16"/>
      <c r="I46" s="16" t="e">
        <f>SUM(I37:I44)</f>
        <v>#DIV/0!</v>
      </c>
      <c r="J46" s="16" t="e">
        <f>SUM(J37:J44)</f>
        <v>#DIV/0!</v>
      </c>
      <c r="K46" s="16" t="e">
        <f>SUM(K37:K44)</f>
        <v>#DIV/0!</v>
      </c>
      <c r="L46" s="16" t="e">
        <f>SUM(L37:L44)</f>
        <v>#DIV/0!</v>
      </c>
      <c r="M46" s="46"/>
    </row>
    <row r="47" spans="1:13" ht="15" x14ac:dyDescent="0.2">
      <c r="A47" s="69" t="s">
        <v>71</v>
      </c>
      <c r="B47" s="68"/>
      <c r="C47" s="66">
        <v>0.89833923199999999</v>
      </c>
      <c r="D47" s="66" t="e">
        <f t="shared" ref="D47:D59" si="11">(B47*$E$6*1*C47)/$E$7</f>
        <v>#DIV/0!</v>
      </c>
      <c r="E47" s="66" t="s">
        <v>72</v>
      </c>
      <c r="F47" s="66" t="e">
        <f t="shared" ref="F47:F59" si="12">D47*E47</f>
        <v>#DIV/0!</v>
      </c>
      <c r="G47" s="66" t="e">
        <f t="shared" ref="G47:G53" si="13">(F47/$E$5)*100</f>
        <v>#DIV/0!</v>
      </c>
      <c r="H47" s="66">
        <v>0.95240000000000002</v>
      </c>
      <c r="I47" s="67" t="e">
        <f t="shared" ref="I47:I99" si="14">D47*H47</f>
        <v>#DIV/0!</v>
      </c>
      <c r="J47" s="67" t="e">
        <f t="shared" ref="J47:J53" si="15">I47/$E$5</f>
        <v>#DIV/0!</v>
      </c>
      <c r="K47" s="66" t="e">
        <f t="shared" si="6"/>
        <v>#DIV/0!</v>
      </c>
      <c r="L47" s="65" t="e">
        <f t="shared" ref="L47:L53" si="16">J47/$G$104</f>
        <v>#DIV/0!</v>
      </c>
      <c r="M47" s="46"/>
    </row>
    <row r="48" spans="1:13" ht="15" x14ac:dyDescent="0.2">
      <c r="A48" s="69" t="s">
        <v>73</v>
      </c>
      <c r="B48" s="68"/>
      <c r="C48" s="66">
        <v>0.89833923199999999</v>
      </c>
      <c r="D48" s="66" t="e">
        <f t="shared" si="11"/>
        <v>#DIV/0!</v>
      </c>
      <c r="E48" s="66" t="s">
        <v>72</v>
      </c>
      <c r="F48" s="66" t="e">
        <f t="shared" si="12"/>
        <v>#DIV/0!</v>
      </c>
      <c r="G48" s="66" t="e">
        <f t="shared" si="13"/>
        <v>#DIV/0!</v>
      </c>
      <c r="H48" s="66">
        <v>0.95240000000000002</v>
      </c>
      <c r="I48" s="67" t="e">
        <f t="shared" si="14"/>
        <v>#DIV/0!</v>
      </c>
      <c r="J48" s="67" t="e">
        <f t="shared" si="15"/>
        <v>#DIV/0!</v>
      </c>
      <c r="K48" s="66" t="e">
        <f t="shared" si="6"/>
        <v>#DIV/0!</v>
      </c>
      <c r="L48" s="65" t="e">
        <f t="shared" si="16"/>
        <v>#DIV/0!</v>
      </c>
      <c r="M48" s="46"/>
    </row>
    <row r="49" spans="1:13" ht="15" x14ac:dyDescent="0.2">
      <c r="A49" s="69" t="s">
        <v>74</v>
      </c>
      <c r="B49" s="68"/>
      <c r="C49" s="66">
        <v>0.89833923199999999</v>
      </c>
      <c r="D49" s="66" t="e">
        <f t="shared" si="11"/>
        <v>#DIV/0!</v>
      </c>
      <c r="E49" s="66" t="s">
        <v>72</v>
      </c>
      <c r="F49" s="66" t="e">
        <f t="shared" si="12"/>
        <v>#DIV/0!</v>
      </c>
      <c r="G49" s="66" t="e">
        <f t="shared" si="13"/>
        <v>#DIV/0!</v>
      </c>
      <c r="H49" s="66">
        <v>0.95240000000000002</v>
      </c>
      <c r="I49" s="67" t="e">
        <f t="shared" si="14"/>
        <v>#DIV/0!</v>
      </c>
      <c r="J49" s="67" t="e">
        <f t="shared" si="15"/>
        <v>#DIV/0!</v>
      </c>
      <c r="K49" s="66" t="e">
        <f t="shared" si="6"/>
        <v>#DIV/0!</v>
      </c>
      <c r="L49" s="65" t="e">
        <f t="shared" si="16"/>
        <v>#DIV/0!</v>
      </c>
      <c r="M49" s="46"/>
    </row>
    <row r="50" spans="1:13" ht="15" x14ac:dyDescent="0.2">
      <c r="A50" s="69" t="s">
        <v>75</v>
      </c>
      <c r="B50" s="68"/>
      <c r="C50" s="66">
        <v>0.89833923199999999</v>
      </c>
      <c r="D50" s="66" t="e">
        <f t="shared" si="11"/>
        <v>#DIV/0!</v>
      </c>
      <c r="E50" s="66" t="s">
        <v>72</v>
      </c>
      <c r="F50" s="66" t="e">
        <f t="shared" si="12"/>
        <v>#DIV/0!</v>
      </c>
      <c r="G50" s="66" t="e">
        <f t="shared" si="13"/>
        <v>#DIV/0!</v>
      </c>
      <c r="H50" s="66">
        <v>0.95240000000000002</v>
      </c>
      <c r="I50" s="67" t="e">
        <f t="shared" si="14"/>
        <v>#DIV/0!</v>
      </c>
      <c r="J50" s="67" t="e">
        <f t="shared" si="15"/>
        <v>#DIV/0!</v>
      </c>
      <c r="K50" s="66" t="e">
        <f t="shared" si="6"/>
        <v>#DIV/0!</v>
      </c>
      <c r="L50" s="65" t="e">
        <f t="shared" si="16"/>
        <v>#DIV/0!</v>
      </c>
      <c r="M50" s="46"/>
    </row>
    <row r="51" spans="1:13" ht="15" x14ac:dyDescent="0.2">
      <c r="A51" s="69" t="s">
        <v>76</v>
      </c>
      <c r="B51" s="68"/>
      <c r="C51" s="66">
        <v>0.89833923199999999</v>
      </c>
      <c r="D51" s="66" t="e">
        <f t="shared" si="11"/>
        <v>#DIV/0!</v>
      </c>
      <c r="E51" s="66" t="s">
        <v>72</v>
      </c>
      <c r="F51" s="66" t="e">
        <f t="shared" si="12"/>
        <v>#DIV/0!</v>
      </c>
      <c r="G51" s="66" t="e">
        <f t="shared" si="13"/>
        <v>#DIV/0!</v>
      </c>
      <c r="H51" s="66">
        <v>0.95240000000000002</v>
      </c>
      <c r="I51" s="67" t="e">
        <f t="shared" si="14"/>
        <v>#DIV/0!</v>
      </c>
      <c r="J51" s="67" t="e">
        <f t="shared" si="15"/>
        <v>#DIV/0!</v>
      </c>
      <c r="K51" s="66" t="e">
        <f t="shared" si="6"/>
        <v>#DIV/0!</v>
      </c>
      <c r="L51" s="65" t="e">
        <f t="shared" si="16"/>
        <v>#DIV/0!</v>
      </c>
      <c r="M51" s="46"/>
    </row>
    <row r="52" spans="1:13" ht="15" x14ac:dyDescent="0.2">
      <c r="A52" s="69" t="s">
        <v>77</v>
      </c>
      <c r="B52" s="68"/>
      <c r="C52" s="66">
        <v>0.89833923199999999</v>
      </c>
      <c r="D52" s="66" t="e">
        <f t="shared" si="11"/>
        <v>#DIV/0!</v>
      </c>
      <c r="E52" s="66" t="s">
        <v>72</v>
      </c>
      <c r="F52" s="66" t="e">
        <f t="shared" si="12"/>
        <v>#DIV/0!</v>
      </c>
      <c r="G52" s="66" t="e">
        <f t="shared" si="13"/>
        <v>#DIV/0!</v>
      </c>
      <c r="H52" s="66">
        <v>0.95240000000000002</v>
      </c>
      <c r="I52" s="67" t="e">
        <f t="shared" si="14"/>
        <v>#DIV/0!</v>
      </c>
      <c r="J52" s="67" t="e">
        <f t="shared" si="15"/>
        <v>#DIV/0!</v>
      </c>
      <c r="K52" s="66" t="e">
        <f t="shared" si="6"/>
        <v>#DIV/0!</v>
      </c>
      <c r="L52" s="65" t="e">
        <f t="shared" si="16"/>
        <v>#DIV/0!</v>
      </c>
      <c r="M52" s="46"/>
    </row>
    <row r="53" spans="1:13" ht="15" x14ac:dyDescent="0.2">
      <c r="A53" s="69" t="s">
        <v>132</v>
      </c>
      <c r="B53" s="68"/>
      <c r="C53" s="66">
        <v>0.89833923199999999</v>
      </c>
      <c r="D53" s="66" t="e">
        <f t="shared" si="11"/>
        <v>#DIV/0!</v>
      </c>
      <c r="E53" s="66" t="s">
        <v>72</v>
      </c>
      <c r="F53" s="66" t="e">
        <f t="shared" si="12"/>
        <v>#DIV/0!</v>
      </c>
      <c r="G53" s="66" t="e">
        <f t="shared" si="13"/>
        <v>#DIV/0!</v>
      </c>
      <c r="H53" s="66">
        <v>0.95240000000000002</v>
      </c>
      <c r="I53" s="67" t="e">
        <f t="shared" si="14"/>
        <v>#DIV/0!</v>
      </c>
      <c r="J53" s="67" t="e">
        <f t="shared" si="15"/>
        <v>#DIV/0!</v>
      </c>
      <c r="K53" s="66" t="e">
        <f t="shared" si="6"/>
        <v>#DIV/0!</v>
      </c>
      <c r="L53" s="65" t="e">
        <f t="shared" si="16"/>
        <v>#DIV/0!</v>
      </c>
      <c r="M53" s="46"/>
    </row>
    <row r="54" spans="1:13" ht="15.75" x14ac:dyDescent="0.25">
      <c r="A54" s="9" t="s">
        <v>78</v>
      </c>
      <c r="B54" s="31"/>
      <c r="C54" s="14">
        <v>0</v>
      </c>
      <c r="D54" s="16" t="e">
        <f>SUM(D47:D53)</f>
        <v>#DIV/0!</v>
      </c>
      <c r="E54" s="16"/>
      <c r="F54" s="16" t="e">
        <f>SUM(F47:F53)</f>
        <v>#DIV/0!</v>
      </c>
      <c r="G54" s="16" t="e">
        <f>SUM(G47:G53)</f>
        <v>#DIV/0!</v>
      </c>
      <c r="H54" s="16"/>
      <c r="I54" s="16" t="e">
        <f>SUM(I47:I53)</f>
        <v>#DIV/0!</v>
      </c>
      <c r="J54" s="16" t="e">
        <f>SUM(J47:J53)</f>
        <v>#DIV/0!</v>
      </c>
      <c r="K54" s="16" t="e">
        <f t="shared" ref="K54:L54" si="17">SUM(K47:K53)</f>
        <v>#DIV/0!</v>
      </c>
      <c r="L54" s="16" t="e">
        <f t="shared" si="17"/>
        <v>#DIV/0!</v>
      </c>
      <c r="M54" s="46"/>
    </row>
    <row r="55" spans="1:13" s="110" customFormat="1" ht="15" x14ac:dyDescent="0.2">
      <c r="A55" s="69" t="s">
        <v>79</v>
      </c>
      <c r="B55" s="68"/>
      <c r="C55" s="66">
        <v>0.89210509400000004</v>
      </c>
      <c r="D55" s="66" t="e">
        <f t="shared" si="11"/>
        <v>#DIV/0!</v>
      </c>
      <c r="E55" s="66" t="s">
        <v>72</v>
      </c>
      <c r="F55" s="66" t="e">
        <f t="shared" si="12"/>
        <v>#DIV/0!</v>
      </c>
      <c r="G55" s="66" t="e">
        <f>(F55/$E$5)*100</f>
        <v>#DIV/0!</v>
      </c>
      <c r="H55" s="66">
        <v>0.95199999999999996</v>
      </c>
      <c r="I55" s="67" t="e">
        <f t="shared" si="14"/>
        <v>#DIV/0!</v>
      </c>
      <c r="J55" s="67" t="e">
        <f>I55/$E$5</f>
        <v>#DIV/0!</v>
      </c>
      <c r="K55" s="66" t="e">
        <f t="shared" si="6"/>
        <v>#DIV/0!</v>
      </c>
      <c r="L55" s="65" t="e">
        <f>J55/$G$104</f>
        <v>#DIV/0!</v>
      </c>
      <c r="M55" s="113"/>
    </row>
    <row r="56" spans="1:13" s="110" customFormat="1" ht="15" x14ac:dyDescent="0.2">
      <c r="A56" s="69" t="s">
        <v>80</v>
      </c>
      <c r="B56" s="68"/>
      <c r="C56" s="66">
        <v>0.89210509400000004</v>
      </c>
      <c r="D56" s="66" t="e">
        <f t="shared" si="11"/>
        <v>#DIV/0!</v>
      </c>
      <c r="E56" s="66" t="s">
        <v>72</v>
      </c>
      <c r="F56" s="66" t="e">
        <f t="shared" si="12"/>
        <v>#DIV/0!</v>
      </c>
      <c r="G56" s="66" t="e">
        <f>(F56/$E$5)*100</f>
        <v>#DIV/0!</v>
      </c>
      <c r="H56" s="66">
        <v>0.95199999999999996</v>
      </c>
      <c r="I56" s="67" t="e">
        <f t="shared" si="14"/>
        <v>#DIV/0!</v>
      </c>
      <c r="J56" s="67" t="e">
        <f>I56/$E$5</f>
        <v>#DIV/0!</v>
      </c>
      <c r="K56" s="66" t="e">
        <f t="shared" si="6"/>
        <v>#DIV/0!</v>
      </c>
      <c r="L56" s="65" t="e">
        <f>J56/$G$104</f>
        <v>#DIV/0!</v>
      </c>
      <c r="M56" s="113"/>
    </row>
    <row r="57" spans="1:13" s="110" customFormat="1" ht="15" x14ac:dyDescent="0.2">
      <c r="A57" s="69" t="s">
        <v>81</v>
      </c>
      <c r="B57" s="68"/>
      <c r="C57" s="66">
        <v>0.89210509400000004</v>
      </c>
      <c r="D57" s="66" t="e">
        <f t="shared" si="11"/>
        <v>#DIV/0!</v>
      </c>
      <c r="E57" s="66" t="s">
        <v>72</v>
      </c>
      <c r="F57" s="66" t="e">
        <f t="shared" si="12"/>
        <v>#DIV/0!</v>
      </c>
      <c r="G57" s="66" t="e">
        <f>(F57/$E$5)*100</f>
        <v>#DIV/0!</v>
      </c>
      <c r="H57" s="66">
        <v>0.95199999999999996</v>
      </c>
      <c r="I57" s="67" t="e">
        <f t="shared" si="14"/>
        <v>#DIV/0!</v>
      </c>
      <c r="J57" s="67" t="e">
        <f>I57/$E$5</f>
        <v>#DIV/0!</v>
      </c>
      <c r="K57" s="66" t="e">
        <f t="shared" si="6"/>
        <v>#DIV/0!</v>
      </c>
      <c r="L57" s="65" t="e">
        <f>J57/$G$104</f>
        <v>#DIV/0!</v>
      </c>
      <c r="M57" s="113"/>
    </row>
    <row r="58" spans="1:13" s="110" customFormat="1" ht="15" x14ac:dyDescent="0.2">
      <c r="A58" s="69" t="s">
        <v>82</v>
      </c>
      <c r="B58" s="68"/>
      <c r="C58" s="66">
        <v>0.89210509400000004</v>
      </c>
      <c r="D58" s="66" t="e">
        <f t="shared" si="11"/>
        <v>#DIV/0!</v>
      </c>
      <c r="E58" s="66" t="s">
        <v>72</v>
      </c>
      <c r="F58" s="66" t="e">
        <f t="shared" si="12"/>
        <v>#DIV/0!</v>
      </c>
      <c r="G58" s="66" t="e">
        <f>(F58/$E$5)*100</f>
        <v>#DIV/0!</v>
      </c>
      <c r="H58" s="66">
        <v>0.95199999999999996</v>
      </c>
      <c r="I58" s="67" t="e">
        <f t="shared" si="14"/>
        <v>#DIV/0!</v>
      </c>
      <c r="J58" s="67" t="e">
        <f>I58/$E$5</f>
        <v>#DIV/0!</v>
      </c>
      <c r="K58" s="66" t="e">
        <f t="shared" si="6"/>
        <v>#DIV/0!</v>
      </c>
      <c r="L58" s="65" t="e">
        <f>J58/$G$104</f>
        <v>#DIV/0!</v>
      </c>
      <c r="M58" s="113"/>
    </row>
    <row r="59" spans="1:13" s="110" customFormat="1" ht="15" x14ac:dyDescent="0.2">
      <c r="A59" s="69" t="s">
        <v>83</v>
      </c>
      <c r="B59" s="68"/>
      <c r="C59" s="66">
        <v>0.89210509400000004</v>
      </c>
      <c r="D59" s="66" t="e">
        <f t="shared" si="11"/>
        <v>#DIV/0!</v>
      </c>
      <c r="E59" s="66" t="s">
        <v>72</v>
      </c>
      <c r="F59" s="66" t="e">
        <f t="shared" si="12"/>
        <v>#DIV/0!</v>
      </c>
      <c r="G59" s="66" t="e">
        <f>(F59/$E$5)*100</f>
        <v>#DIV/0!</v>
      </c>
      <c r="H59" s="66">
        <v>0.95199999999999996</v>
      </c>
      <c r="I59" s="67" t="e">
        <f t="shared" si="14"/>
        <v>#DIV/0!</v>
      </c>
      <c r="J59" s="67" t="e">
        <f>I59/$E$5</f>
        <v>#DIV/0!</v>
      </c>
      <c r="K59" s="66" t="e">
        <f t="shared" si="6"/>
        <v>#DIV/0!</v>
      </c>
      <c r="L59" s="65" t="e">
        <f>J59/$G$104</f>
        <v>#DIV/0!</v>
      </c>
      <c r="M59" s="113"/>
    </row>
    <row r="60" spans="1:13" ht="15.75" x14ac:dyDescent="0.25">
      <c r="A60" s="9" t="s">
        <v>84</v>
      </c>
      <c r="B60" s="31"/>
      <c r="C60" s="14"/>
      <c r="D60" s="16" t="e">
        <f>SUM(D55:D59)</f>
        <v>#DIV/0!</v>
      </c>
      <c r="E60" s="16"/>
      <c r="F60" s="16" t="e">
        <f>SUM(F55:F59)</f>
        <v>#DIV/0!</v>
      </c>
      <c r="G60" s="16" t="e">
        <f>SUM(G55:G59)</f>
        <v>#DIV/0!</v>
      </c>
      <c r="H60" s="16"/>
      <c r="I60" s="16" t="e">
        <f>SUM(I55:I59)</f>
        <v>#DIV/0!</v>
      </c>
      <c r="J60" s="16" t="e">
        <f>SUM(J55:J59)</f>
        <v>#DIV/0!</v>
      </c>
      <c r="K60" s="16" t="e">
        <f>SUM(K55:K59)</f>
        <v>#DIV/0!</v>
      </c>
      <c r="L60" s="16" t="e">
        <f>SUM(L55:L59)</f>
        <v>#DIV/0!</v>
      </c>
      <c r="M60" s="46"/>
    </row>
    <row r="61" spans="1:13" ht="15.75" x14ac:dyDescent="0.25">
      <c r="A61" s="9" t="s">
        <v>85</v>
      </c>
      <c r="B61" s="31"/>
      <c r="C61" s="16"/>
      <c r="D61" s="16" t="e">
        <f>D46+D54+D60</f>
        <v>#DIV/0!</v>
      </c>
      <c r="E61" s="16"/>
      <c r="F61" s="16" t="e">
        <f>F46+F54+F60</f>
        <v>#DIV/0!</v>
      </c>
      <c r="G61" s="16" t="e">
        <f>G46+G54+G60</f>
        <v>#DIV/0!</v>
      </c>
      <c r="H61" s="16"/>
      <c r="I61" s="16" t="e">
        <f>I46+I54+I60</f>
        <v>#DIV/0!</v>
      </c>
      <c r="J61" s="16" t="e">
        <f>J46+J54+J60</f>
        <v>#DIV/0!</v>
      </c>
      <c r="K61" s="16" t="e">
        <f>K46+K54+K60</f>
        <v>#DIV/0!</v>
      </c>
      <c r="L61" s="16" t="e">
        <f>L46+L54+L60</f>
        <v>#DIV/0!</v>
      </c>
      <c r="M61" s="46"/>
    </row>
    <row r="62" spans="1:13" s="110" customFormat="1" ht="15" x14ac:dyDescent="0.2">
      <c r="A62" s="69" t="s">
        <v>86</v>
      </c>
      <c r="B62" s="68"/>
      <c r="C62" s="66">
        <v>0.94286878699999999</v>
      </c>
      <c r="D62" s="66" t="e">
        <f t="shared" ref="D62:D99" si="18">(B62*$E$6*1*C62)/$E$7</f>
        <v>#DIV/0!</v>
      </c>
      <c r="E62" s="66" t="s">
        <v>60</v>
      </c>
      <c r="F62" s="66" t="e">
        <f t="shared" ref="F62:F99" si="19">D62*E62</f>
        <v>#DIV/0!</v>
      </c>
      <c r="G62" s="66" t="e">
        <f t="shared" ref="G62:G75" si="20">(F62/$E$5)*100</f>
        <v>#DIV/0!</v>
      </c>
      <c r="H62" s="66">
        <v>0.94169999999999998</v>
      </c>
      <c r="I62" s="67" t="e">
        <f t="shared" si="14"/>
        <v>#DIV/0!</v>
      </c>
      <c r="J62" s="67" t="e">
        <f t="shared" ref="J62:J75" si="21">I62/$E$5</f>
        <v>#DIV/0!</v>
      </c>
      <c r="K62" s="66" t="e">
        <f t="shared" si="6"/>
        <v>#DIV/0!</v>
      </c>
      <c r="L62" s="65" t="e">
        <f t="shared" ref="L62:L75" si="22">J62/$G$104</f>
        <v>#DIV/0!</v>
      </c>
      <c r="M62" s="113"/>
    </row>
    <row r="63" spans="1:13" s="110" customFormat="1" ht="15" x14ac:dyDescent="0.2">
      <c r="A63" s="69" t="s">
        <v>87</v>
      </c>
      <c r="B63" s="68"/>
      <c r="C63" s="66">
        <v>0.93129110299999995</v>
      </c>
      <c r="D63" s="66" t="e">
        <f t="shared" si="18"/>
        <v>#DIV/0!</v>
      </c>
      <c r="E63" s="66" t="s">
        <v>88</v>
      </c>
      <c r="F63" s="66" t="e">
        <f t="shared" si="19"/>
        <v>#DIV/0!</v>
      </c>
      <c r="G63" s="66" t="e">
        <f t="shared" si="20"/>
        <v>#DIV/0!</v>
      </c>
      <c r="H63" s="66">
        <v>0.94489999999999996</v>
      </c>
      <c r="I63" s="67" t="e">
        <f t="shared" si="14"/>
        <v>#DIV/0!</v>
      </c>
      <c r="J63" s="67" t="e">
        <f t="shared" si="21"/>
        <v>#DIV/0!</v>
      </c>
      <c r="K63" s="66" t="e">
        <f t="shared" si="6"/>
        <v>#DIV/0!</v>
      </c>
      <c r="L63" s="65" t="e">
        <f t="shared" si="22"/>
        <v>#DIV/0!</v>
      </c>
      <c r="M63" s="113"/>
    </row>
    <row r="64" spans="1:13" s="110" customFormat="1" ht="15" x14ac:dyDescent="0.2">
      <c r="A64" s="69" t="s">
        <v>89</v>
      </c>
      <c r="B64" s="68"/>
      <c r="C64" s="66">
        <v>0.92131648200000005</v>
      </c>
      <c r="D64" s="66" t="e">
        <f t="shared" si="18"/>
        <v>#DIV/0!</v>
      </c>
      <c r="E64" s="66" t="s">
        <v>42</v>
      </c>
      <c r="F64" s="66" t="e">
        <f t="shared" si="19"/>
        <v>#DIV/0!</v>
      </c>
      <c r="G64" s="66" t="e">
        <f t="shared" si="20"/>
        <v>#DIV/0!</v>
      </c>
      <c r="H64" s="66">
        <v>0.94769999999999999</v>
      </c>
      <c r="I64" s="67" t="e">
        <f t="shared" si="14"/>
        <v>#DIV/0!</v>
      </c>
      <c r="J64" s="67" t="e">
        <f t="shared" si="21"/>
        <v>#DIV/0!</v>
      </c>
      <c r="K64" s="66" t="e">
        <f t="shared" si="6"/>
        <v>#DIV/0!</v>
      </c>
      <c r="L64" s="65" t="e">
        <f t="shared" si="22"/>
        <v>#DIV/0!</v>
      </c>
      <c r="M64" s="113"/>
    </row>
    <row r="65" spans="1:13" s="110" customFormat="1" ht="15" x14ac:dyDescent="0.2">
      <c r="A65" s="69" t="s">
        <v>90</v>
      </c>
      <c r="B65" s="68"/>
      <c r="C65" s="66">
        <v>0.92131648200000005</v>
      </c>
      <c r="D65" s="66" t="e">
        <f t="shared" si="18"/>
        <v>#DIV/0!</v>
      </c>
      <c r="E65" s="66" t="s">
        <v>64</v>
      </c>
      <c r="F65" s="66" t="e">
        <f t="shared" si="19"/>
        <v>#DIV/0!</v>
      </c>
      <c r="G65" s="66" t="e">
        <f t="shared" si="20"/>
        <v>#DIV/0!</v>
      </c>
      <c r="H65" s="66">
        <v>0.94769999999999999</v>
      </c>
      <c r="I65" s="67" t="e">
        <f t="shared" si="14"/>
        <v>#DIV/0!</v>
      </c>
      <c r="J65" s="67" t="e">
        <f t="shared" si="21"/>
        <v>#DIV/0!</v>
      </c>
      <c r="K65" s="66" t="e">
        <f t="shared" si="6"/>
        <v>#DIV/0!</v>
      </c>
      <c r="L65" s="65" t="e">
        <f t="shared" si="22"/>
        <v>#DIV/0!</v>
      </c>
      <c r="M65" s="113"/>
    </row>
    <row r="66" spans="1:13" s="110" customFormat="1" ht="15" x14ac:dyDescent="0.2">
      <c r="A66" s="69" t="s">
        <v>91</v>
      </c>
      <c r="B66" s="68"/>
      <c r="C66" s="66">
        <v>0.912321512</v>
      </c>
      <c r="D66" s="66" t="e">
        <f t="shared" si="18"/>
        <v>#DIV/0!</v>
      </c>
      <c r="E66" s="66" t="s">
        <v>64</v>
      </c>
      <c r="F66" s="66" t="e">
        <f t="shared" si="19"/>
        <v>#DIV/0!</v>
      </c>
      <c r="G66" s="66" t="e">
        <f t="shared" si="20"/>
        <v>#DIV/0!</v>
      </c>
      <c r="H66" s="66">
        <v>0.95030000000000003</v>
      </c>
      <c r="I66" s="67" t="e">
        <f t="shared" si="14"/>
        <v>#DIV/0!</v>
      </c>
      <c r="J66" s="67" t="e">
        <f t="shared" si="21"/>
        <v>#DIV/0!</v>
      </c>
      <c r="K66" s="66" t="e">
        <f t="shared" si="6"/>
        <v>#DIV/0!</v>
      </c>
      <c r="L66" s="65" t="e">
        <f t="shared" si="22"/>
        <v>#DIV/0!</v>
      </c>
      <c r="M66" s="113"/>
    </row>
    <row r="67" spans="1:13" s="110" customFormat="1" ht="15" x14ac:dyDescent="0.2">
      <c r="A67" s="69" t="s">
        <v>92</v>
      </c>
      <c r="B67" s="68"/>
      <c r="C67" s="66">
        <v>0.90439525099999996</v>
      </c>
      <c r="D67" s="66" t="e">
        <f t="shared" si="18"/>
        <v>#DIV/0!</v>
      </c>
      <c r="E67" s="66" t="s">
        <v>49</v>
      </c>
      <c r="F67" s="66" t="e">
        <f t="shared" si="19"/>
        <v>#DIV/0!</v>
      </c>
      <c r="G67" s="66" t="e">
        <f t="shared" si="20"/>
        <v>#DIV/0!</v>
      </c>
      <c r="H67" s="66">
        <v>0.95269999999999999</v>
      </c>
      <c r="I67" s="67" t="e">
        <f t="shared" si="14"/>
        <v>#DIV/0!</v>
      </c>
      <c r="J67" s="67" t="e">
        <f t="shared" si="21"/>
        <v>#DIV/0!</v>
      </c>
      <c r="K67" s="66" t="e">
        <f t="shared" si="6"/>
        <v>#DIV/0!</v>
      </c>
      <c r="L67" s="65" t="e">
        <f t="shared" si="22"/>
        <v>#DIV/0!</v>
      </c>
      <c r="M67" s="113"/>
    </row>
    <row r="68" spans="1:13" s="110" customFormat="1" ht="15" x14ac:dyDescent="0.2">
      <c r="A68" s="69" t="s">
        <v>93</v>
      </c>
      <c r="B68" s="68"/>
      <c r="C68" s="66">
        <v>0.90439525099999996</v>
      </c>
      <c r="D68" s="66" t="e">
        <f t="shared" si="18"/>
        <v>#DIV/0!</v>
      </c>
      <c r="E68" s="66" t="s">
        <v>49</v>
      </c>
      <c r="F68" s="66" t="e">
        <f t="shared" si="19"/>
        <v>#DIV/0!</v>
      </c>
      <c r="G68" s="66" t="e">
        <f t="shared" si="20"/>
        <v>#DIV/0!</v>
      </c>
      <c r="H68" s="66">
        <v>0.95269999999999999</v>
      </c>
      <c r="I68" s="67" t="e">
        <f t="shared" si="14"/>
        <v>#DIV/0!</v>
      </c>
      <c r="J68" s="67" t="e">
        <f t="shared" si="21"/>
        <v>#DIV/0!</v>
      </c>
      <c r="K68" s="66" t="e">
        <f t="shared" si="6"/>
        <v>#DIV/0!</v>
      </c>
      <c r="L68" s="65" t="e">
        <f t="shared" si="22"/>
        <v>#DIV/0!</v>
      </c>
      <c r="M68" s="113"/>
    </row>
    <row r="69" spans="1:13" s="110" customFormat="1" ht="15" x14ac:dyDescent="0.2">
      <c r="A69" s="69" t="s">
        <v>94</v>
      </c>
      <c r="B69" s="68"/>
      <c r="C69" s="66">
        <v>0.90439525099999996</v>
      </c>
      <c r="D69" s="66" t="e">
        <f t="shared" si="18"/>
        <v>#DIV/0!</v>
      </c>
      <c r="E69" s="66" t="s">
        <v>49</v>
      </c>
      <c r="F69" s="66" t="e">
        <f t="shared" si="19"/>
        <v>#DIV/0!</v>
      </c>
      <c r="G69" s="66" t="e">
        <f t="shared" si="20"/>
        <v>#DIV/0!</v>
      </c>
      <c r="H69" s="66">
        <v>0.95269999999999999</v>
      </c>
      <c r="I69" s="67" t="e">
        <f t="shared" si="14"/>
        <v>#DIV/0!</v>
      </c>
      <c r="J69" s="67" t="e">
        <f t="shared" si="21"/>
        <v>#DIV/0!</v>
      </c>
      <c r="K69" s="66" t="e">
        <f t="shared" si="6"/>
        <v>#DIV/0!</v>
      </c>
      <c r="L69" s="65" t="e">
        <f t="shared" si="22"/>
        <v>#DIV/0!</v>
      </c>
      <c r="M69" s="113"/>
    </row>
    <row r="70" spans="1:13" s="110" customFormat="1" ht="15" x14ac:dyDescent="0.2">
      <c r="A70" s="69" t="s">
        <v>95</v>
      </c>
      <c r="B70" s="68"/>
      <c r="C70" s="66">
        <v>0.90439525099999996</v>
      </c>
      <c r="D70" s="66" t="e">
        <f t="shared" si="18"/>
        <v>#DIV/0!</v>
      </c>
      <c r="E70" s="66" t="s">
        <v>49</v>
      </c>
      <c r="F70" s="66" t="e">
        <f t="shared" si="19"/>
        <v>#DIV/0!</v>
      </c>
      <c r="G70" s="66" t="e">
        <f t="shared" si="20"/>
        <v>#DIV/0!</v>
      </c>
      <c r="H70" s="66">
        <v>0.95269999999999999</v>
      </c>
      <c r="I70" s="67" t="e">
        <f t="shared" si="14"/>
        <v>#DIV/0!</v>
      </c>
      <c r="J70" s="67" t="e">
        <f t="shared" si="21"/>
        <v>#DIV/0!</v>
      </c>
      <c r="K70" s="66" t="e">
        <f t="shared" si="6"/>
        <v>#DIV/0!</v>
      </c>
      <c r="L70" s="65" t="e">
        <f t="shared" si="22"/>
        <v>#DIV/0!</v>
      </c>
      <c r="M70" s="113"/>
    </row>
    <row r="71" spans="1:13" s="110" customFormat="1" ht="15" x14ac:dyDescent="0.2">
      <c r="A71" s="69" t="s">
        <v>96</v>
      </c>
      <c r="B71" s="68"/>
      <c r="C71" s="66">
        <v>0.90439525099999996</v>
      </c>
      <c r="D71" s="66" t="e">
        <f t="shared" si="18"/>
        <v>#DIV/0!</v>
      </c>
      <c r="E71" s="71" t="s">
        <v>72</v>
      </c>
      <c r="F71" s="66" t="e">
        <f t="shared" si="19"/>
        <v>#DIV/0!</v>
      </c>
      <c r="G71" s="66" t="e">
        <f t="shared" si="20"/>
        <v>#DIV/0!</v>
      </c>
      <c r="H71" s="66">
        <v>0.95269999999999999</v>
      </c>
      <c r="I71" s="67" t="e">
        <f t="shared" si="14"/>
        <v>#DIV/0!</v>
      </c>
      <c r="J71" s="67" t="e">
        <f t="shared" si="21"/>
        <v>#DIV/0!</v>
      </c>
      <c r="K71" s="66" t="e">
        <f t="shared" si="6"/>
        <v>#DIV/0!</v>
      </c>
      <c r="L71" s="65" t="e">
        <f t="shared" si="22"/>
        <v>#DIV/0!</v>
      </c>
      <c r="M71" s="113"/>
    </row>
    <row r="72" spans="1:13" s="110" customFormat="1" ht="15" x14ac:dyDescent="0.2">
      <c r="A72" s="69" t="s">
        <v>97</v>
      </c>
      <c r="B72" s="68"/>
      <c r="C72" s="66">
        <v>0.90439525099999996</v>
      </c>
      <c r="D72" s="66" t="e">
        <f t="shared" si="18"/>
        <v>#DIV/0!</v>
      </c>
      <c r="E72" s="66" t="s">
        <v>72</v>
      </c>
      <c r="F72" s="66" t="e">
        <f t="shared" si="19"/>
        <v>#DIV/0!</v>
      </c>
      <c r="G72" s="66" t="e">
        <f t="shared" si="20"/>
        <v>#DIV/0!</v>
      </c>
      <c r="H72" s="66">
        <v>0.95269999999999999</v>
      </c>
      <c r="I72" s="67" t="e">
        <f t="shared" si="14"/>
        <v>#DIV/0!</v>
      </c>
      <c r="J72" s="67" t="e">
        <f t="shared" si="21"/>
        <v>#DIV/0!</v>
      </c>
      <c r="K72" s="66" t="e">
        <f t="shared" si="6"/>
        <v>#DIV/0!</v>
      </c>
      <c r="L72" s="65" t="e">
        <f t="shared" si="22"/>
        <v>#DIV/0!</v>
      </c>
      <c r="M72" s="113"/>
    </row>
    <row r="73" spans="1:13" s="110" customFormat="1" ht="15" x14ac:dyDescent="0.2">
      <c r="A73" s="69" t="s">
        <v>98</v>
      </c>
      <c r="B73" s="68"/>
      <c r="C73" s="66">
        <v>0.90439525099999996</v>
      </c>
      <c r="D73" s="66" t="e">
        <f t="shared" si="18"/>
        <v>#DIV/0!</v>
      </c>
      <c r="E73" s="66" t="s">
        <v>72</v>
      </c>
      <c r="F73" s="66" t="e">
        <f t="shared" si="19"/>
        <v>#DIV/0!</v>
      </c>
      <c r="G73" s="66" t="e">
        <f t="shared" si="20"/>
        <v>#DIV/0!</v>
      </c>
      <c r="H73" s="66">
        <v>0.95269999999999999</v>
      </c>
      <c r="I73" s="67" t="e">
        <f t="shared" si="14"/>
        <v>#DIV/0!</v>
      </c>
      <c r="J73" s="67" t="e">
        <f t="shared" si="21"/>
        <v>#DIV/0!</v>
      </c>
      <c r="K73" s="66" t="e">
        <f t="shared" si="6"/>
        <v>#DIV/0!</v>
      </c>
      <c r="L73" s="65" t="e">
        <f t="shared" si="22"/>
        <v>#DIV/0!</v>
      </c>
      <c r="M73" s="113"/>
    </row>
    <row r="74" spans="1:13" s="110" customFormat="1" ht="15" x14ac:dyDescent="0.2">
      <c r="A74" s="69" t="s">
        <v>99</v>
      </c>
      <c r="B74" s="68"/>
      <c r="C74" s="66">
        <v>0.90439525099999996</v>
      </c>
      <c r="D74" s="66" t="e">
        <f t="shared" si="18"/>
        <v>#DIV/0!</v>
      </c>
      <c r="E74" s="66" t="s">
        <v>72</v>
      </c>
      <c r="F74" s="66" t="e">
        <f t="shared" si="19"/>
        <v>#DIV/0!</v>
      </c>
      <c r="G74" s="66" t="e">
        <f t="shared" si="20"/>
        <v>#DIV/0!</v>
      </c>
      <c r="H74" s="66">
        <v>0.95269999999999999</v>
      </c>
      <c r="I74" s="67" t="e">
        <f t="shared" si="14"/>
        <v>#DIV/0!</v>
      </c>
      <c r="J74" s="67" t="e">
        <f t="shared" si="21"/>
        <v>#DIV/0!</v>
      </c>
      <c r="K74" s="66" t="e">
        <f t="shared" si="6"/>
        <v>#DIV/0!</v>
      </c>
      <c r="L74" s="65" t="e">
        <f t="shared" si="22"/>
        <v>#DIV/0!</v>
      </c>
      <c r="M74" s="113"/>
    </row>
    <row r="75" spans="1:13" s="110" customFormat="1" ht="15" x14ac:dyDescent="0.2">
      <c r="A75" s="69" t="s">
        <v>100</v>
      </c>
      <c r="B75" s="68"/>
      <c r="C75" s="66">
        <v>0.90439525099999996</v>
      </c>
      <c r="D75" s="66" t="e">
        <f t="shared" si="18"/>
        <v>#DIV/0!</v>
      </c>
      <c r="E75" s="66" t="s">
        <v>72</v>
      </c>
      <c r="F75" s="66" t="e">
        <f t="shared" si="19"/>
        <v>#DIV/0!</v>
      </c>
      <c r="G75" s="66" t="e">
        <f t="shared" si="20"/>
        <v>#DIV/0!</v>
      </c>
      <c r="H75" s="66">
        <v>0.95269999999999999</v>
      </c>
      <c r="I75" s="67" t="e">
        <f t="shared" si="14"/>
        <v>#DIV/0!</v>
      </c>
      <c r="J75" s="67" t="e">
        <f t="shared" si="21"/>
        <v>#DIV/0!</v>
      </c>
      <c r="K75" s="66" t="e">
        <f t="shared" si="6"/>
        <v>#DIV/0!</v>
      </c>
      <c r="L75" s="65" t="e">
        <f t="shared" si="22"/>
        <v>#DIV/0!</v>
      </c>
      <c r="M75" s="113"/>
    </row>
    <row r="76" spans="1:13" ht="15.75" x14ac:dyDescent="0.25">
      <c r="A76" s="9" t="s">
        <v>101</v>
      </c>
      <c r="B76" s="31"/>
      <c r="C76" s="16"/>
      <c r="D76" s="16" t="e">
        <f>SUM(D67:D75)</f>
        <v>#DIV/0!</v>
      </c>
      <c r="E76" s="16"/>
      <c r="F76" s="16" t="e">
        <f>SUM(F67:F75)</f>
        <v>#DIV/0!</v>
      </c>
      <c r="G76" s="16" t="e">
        <f>SUM(G67:G75)</f>
        <v>#DIV/0!</v>
      </c>
      <c r="H76" s="16"/>
      <c r="I76" s="16" t="e">
        <f>SUM(I67:I75)</f>
        <v>#DIV/0!</v>
      </c>
      <c r="J76" s="16" t="e">
        <f>SUM(J67:J75)</f>
        <v>#DIV/0!</v>
      </c>
      <c r="K76" s="16" t="e">
        <f>SUM(K67:K75)</f>
        <v>#DIV/0!</v>
      </c>
      <c r="L76" s="16" t="e">
        <f>SUM(L67:L75)</f>
        <v>#DIV/0!</v>
      </c>
      <c r="M76" s="46"/>
    </row>
    <row r="77" spans="1:13" ht="15" x14ac:dyDescent="0.2">
      <c r="A77" s="8" t="s">
        <v>102</v>
      </c>
      <c r="B77" s="28"/>
      <c r="C77" s="14">
        <v>0.89103638500000004</v>
      </c>
      <c r="D77" s="14" t="e">
        <f t="shared" si="18"/>
        <v>#DIV/0!</v>
      </c>
      <c r="E77" s="14" t="s">
        <v>51</v>
      </c>
      <c r="F77" s="14" t="e">
        <f t="shared" si="19"/>
        <v>#DIV/0!</v>
      </c>
      <c r="G77" s="14" t="e">
        <f>(F77/$E$5)*100</f>
        <v>#DIV/0!</v>
      </c>
      <c r="H77" s="14">
        <v>0.95679999999999998</v>
      </c>
      <c r="I77" s="41" t="e">
        <f t="shared" si="14"/>
        <v>#DIV/0!</v>
      </c>
      <c r="J77" s="41" t="e">
        <f>I77/$E$5</f>
        <v>#DIV/0!</v>
      </c>
      <c r="K77" s="14" t="e">
        <f t="shared" ref="K77:K99" si="23">D77*H77</f>
        <v>#DIV/0!</v>
      </c>
      <c r="L77" s="42" t="e">
        <f t="shared" ref="L77:L99" si="24">J77/$G$104</f>
        <v>#DIV/0!</v>
      </c>
      <c r="M77" s="46"/>
    </row>
    <row r="78" spans="1:13" s="110" customFormat="1" ht="15" x14ac:dyDescent="0.2">
      <c r="A78" s="69" t="s">
        <v>103</v>
      </c>
      <c r="B78" s="68"/>
      <c r="C78" s="66">
        <v>0.89103638500000004</v>
      </c>
      <c r="D78" s="66" t="e">
        <f t="shared" si="18"/>
        <v>#DIV/0!</v>
      </c>
      <c r="E78" s="66" t="s">
        <v>51</v>
      </c>
      <c r="F78" s="66" t="e">
        <f t="shared" si="19"/>
        <v>#DIV/0!</v>
      </c>
      <c r="G78" s="66" t="e">
        <f>(F78/$E$5)*100</f>
        <v>#DIV/0!</v>
      </c>
      <c r="H78" s="66">
        <v>0.95679999999999998</v>
      </c>
      <c r="I78" s="67" t="e">
        <f t="shared" si="14"/>
        <v>#DIV/0!</v>
      </c>
      <c r="J78" s="67" t="e">
        <f>I78/$E$5</f>
        <v>#DIV/0!</v>
      </c>
      <c r="K78" s="66" t="e">
        <f t="shared" si="23"/>
        <v>#DIV/0!</v>
      </c>
      <c r="L78" s="65" t="e">
        <f t="shared" si="24"/>
        <v>#DIV/0!</v>
      </c>
      <c r="M78" s="113"/>
    </row>
    <row r="79" spans="1:13" s="110" customFormat="1" ht="15" x14ac:dyDescent="0.2">
      <c r="A79" s="69" t="s">
        <v>104</v>
      </c>
      <c r="B79" s="68"/>
      <c r="C79" s="66">
        <v>0.879993056</v>
      </c>
      <c r="D79" s="66" t="e">
        <f t="shared" si="18"/>
        <v>#DIV/0!</v>
      </c>
      <c r="E79" s="66" t="s">
        <v>55</v>
      </c>
      <c r="F79" s="66" t="e">
        <f t="shared" si="19"/>
        <v>#DIV/0!</v>
      </c>
      <c r="G79" s="66" t="e">
        <f>(F79/$E$5)*100</f>
        <v>#DIV/0!</v>
      </c>
      <c r="H79" s="66">
        <v>0.96020000000000005</v>
      </c>
      <c r="I79" s="67" t="e">
        <f t="shared" si="14"/>
        <v>#DIV/0!</v>
      </c>
      <c r="J79" s="67" t="e">
        <f>I79/$E$5</f>
        <v>#DIV/0!</v>
      </c>
      <c r="K79" s="66" t="e">
        <f t="shared" si="23"/>
        <v>#DIV/0!</v>
      </c>
      <c r="L79" s="65" t="e">
        <f t="shared" si="24"/>
        <v>#DIV/0!</v>
      </c>
      <c r="M79" s="113"/>
    </row>
    <row r="80" spans="1:13" s="110" customFormat="1" ht="15" x14ac:dyDescent="0.2">
      <c r="A80" s="69" t="s">
        <v>105</v>
      </c>
      <c r="B80" s="68"/>
      <c r="C80" s="66">
        <v>0.87090902699999995</v>
      </c>
      <c r="D80" s="66" t="e">
        <f t="shared" si="18"/>
        <v>#DIV/0!</v>
      </c>
      <c r="E80" s="66" t="s">
        <v>57</v>
      </c>
      <c r="F80" s="66" t="e">
        <f t="shared" si="19"/>
        <v>#DIV/0!</v>
      </c>
      <c r="G80" s="66" t="e">
        <f>(F80/$E$5)*100</f>
        <v>#DIV/0!</v>
      </c>
      <c r="H80" s="66">
        <v>0.96319999999999995</v>
      </c>
      <c r="I80" s="67" t="e">
        <f t="shared" si="14"/>
        <v>#DIV/0!</v>
      </c>
      <c r="J80" s="67" t="e">
        <f>I80/$E$5</f>
        <v>#DIV/0!</v>
      </c>
      <c r="K80" s="66" t="e">
        <f t="shared" si="23"/>
        <v>#DIV/0!</v>
      </c>
      <c r="L80" s="65" t="e">
        <f t="shared" si="24"/>
        <v>#DIV/0!</v>
      </c>
      <c r="M80" s="113"/>
    </row>
    <row r="81" spans="1:13" ht="15.75" x14ac:dyDescent="0.25">
      <c r="A81" s="9" t="s">
        <v>106</v>
      </c>
      <c r="B81" s="31"/>
      <c r="C81" s="16"/>
      <c r="D81" s="16" t="e">
        <f>((SUM(D76:D80))+(SUM(D62:D66)))</f>
        <v>#DIV/0!</v>
      </c>
      <c r="E81" s="16"/>
      <c r="F81" s="16" t="e">
        <f>((SUM(F76:F80))+(SUM(F62:F66)))</f>
        <v>#DIV/0!</v>
      </c>
      <c r="G81" s="16" t="e">
        <f>((SUM(G76:G80))+(SUM(G62:G66)))</f>
        <v>#DIV/0!</v>
      </c>
      <c r="H81" s="16"/>
      <c r="I81" s="16" t="e">
        <f>((SUM(I76:I80))+(SUM(I62:I66)))</f>
        <v>#DIV/0!</v>
      </c>
      <c r="J81" s="16" t="e">
        <f>((SUM(J76:J80))+(SUM(J62:J66)))</f>
        <v>#DIV/0!</v>
      </c>
      <c r="K81" s="16" t="e">
        <f>((SUM(K76:K80))+(SUM(K62:K66)))</f>
        <v>#DIV/0!</v>
      </c>
      <c r="L81" s="16" t="e">
        <f>((SUM(L76:L80))+(SUM(L62:L66)))</f>
        <v>#DIV/0!</v>
      </c>
      <c r="M81" s="46"/>
    </row>
    <row r="82" spans="1:13" s="110" customFormat="1" ht="15" x14ac:dyDescent="0.2">
      <c r="A82" s="69" t="s">
        <v>107</v>
      </c>
      <c r="B82" s="68"/>
      <c r="C82" s="66">
        <v>0.89833923199999999</v>
      </c>
      <c r="D82" s="66" t="e">
        <f t="shared" si="18"/>
        <v>#DIV/0!</v>
      </c>
      <c r="E82" s="66" t="s">
        <v>72</v>
      </c>
      <c r="F82" s="66" t="e">
        <f t="shared" si="19"/>
        <v>#DIV/0!</v>
      </c>
      <c r="G82" s="66" t="e">
        <f t="shared" ref="G82:G89" si="25">(F82/$E$5)*100</f>
        <v>#DIV/0!</v>
      </c>
      <c r="H82" s="66">
        <v>0.95240000000000002</v>
      </c>
      <c r="I82" s="67" t="e">
        <f t="shared" si="14"/>
        <v>#DIV/0!</v>
      </c>
      <c r="J82" s="67" t="e">
        <f t="shared" ref="J82:J89" si="26">I82/$E$5</f>
        <v>#DIV/0!</v>
      </c>
      <c r="K82" s="66" t="e">
        <f t="shared" si="23"/>
        <v>#DIV/0!</v>
      </c>
      <c r="L82" s="65" t="e">
        <f t="shared" si="24"/>
        <v>#DIV/0!</v>
      </c>
      <c r="M82" s="113"/>
    </row>
    <row r="83" spans="1:13" s="110" customFormat="1" ht="15" x14ac:dyDescent="0.2">
      <c r="A83" s="69" t="s">
        <v>108</v>
      </c>
      <c r="B83" s="68"/>
      <c r="C83" s="66">
        <v>0.89210509400000004</v>
      </c>
      <c r="D83" s="66" t="e">
        <f t="shared" si="18"/>
        <v>#DIV/0!</v>
      </c>
      <c r="E83" s="66" t="s">
        <v>72</v>
      </c>
      <c r="F83" s="66" t="e">
        <f t="shared" si="19"/>
        <v>#DIV/0!</v>
      </c>
      <c r="G83" s="66" t="e">
        <f t="shared" si="25"/>
        <v>#DIV/0!</v>
      </c>
      <c r="H83" s="66">
        <v>0.95199999999999996</v>
      </c>
      <c r="I83" s="67" t="e">
        <f t="shared" si="14"/>
        <v>#DIV/0!</v>
      </c>
      <c r="J83" s="67" t="e">
        <f t="shared" si="26"/>
        <v>#DIV/0!</v>
      </c>
      <c r="K83" s="66" t="e">
        <f t="shared" si="23"/>
        <v>#DIV/0!</v>
      </c>
      <c r="L83" s="65" t="e">
        <f t="shared" si="24"/>
        <v>#DIV/0!</v>
      </c>
      <c r="M83" s="113"/>
    </row>
    <row r="84" spans="1:13" s="110" customFormat="1" ht="15" x14ac:dyDescent="0.2">
      <c r="A84" s="69" t="s">
        <v>109</v>
      </c>
      <c r="B84" s="68"/>
      <c r="C84" s="66">
        <v>0.88551472099999995</v>
      </c>
      <c r="D84" s="66" t="e">
        <f t="shared" si="18"/>
        <v>#DIV/0!</v>
      </c>
      <c r="E84" s="66" t="s">
        <v>110</v>
      </c>
      <c r="F84" s="66" t="e">
        <f t="shared" si="19"/>
        <v>#DIV/0!</v>
      </c>
      <c r="G84" s="66" t="e">
        <f t="shared" si="25"/>
        <v>#DIV/0!</v>
      </c>
      <c r="H84" s="66">
        <v>0.95650000000000002</v>
      </c>
      <c r="I84" s="67" t="e">
        <f t="shared" si="14"/>
        <v>#DIV/0!</v>
      </c>
      <c r="J84" s="67" t="e">
        <f t="shared" si="26"/>
        <v>#DIV/0!</v>
      </c>
      <c r="K84" s="66" t="e">
        <f t="shared" si="23"/>
        <v>#DIV/0!</v>
      </c>
      <c r="L84" s="65" t="e">
        <f t="shared" si="24"/>
        <v>#DIV/0!</v>
      </c>
      <c r="M84" s="113"/>
    </row>
    <row r="85" spans="1:13" s="110" customFormat="1" ht="15" x14ac:dyDescent="0.2">
      <c r="A85" s="69" t="s">
        <v>111</v>
      </c>
      <c r="B85" s="68"/>
      <c r="C85" s="66">
        <v>0.87990399600000002</v>
      </c>
      <c r="D85" s="66" t="e">
        <f t="shared" si="18"/>
        <v>#DIV/0!</v>
      </c>
      <c r="E85" s="66" t="s">
        <v>110</v>
      </c>
      <c r="F85" s="66" t="e">
        <f t="shared" si="19"/>
        <v>#DIV/0!</v>
      </c>
      <c r="G85" s="66" t="e">
        <f t="shared" si="25"/>
        <v>#DIV/0!</v>
      </c>
      <c r="H85" s="66">
        <v>0.95620000000000005</v>
      </c>
      <c r="I85" s="67" t="e">
        <f t="shared" si="14"/>
        <v>#DIV/0!</v>
      </c>
      <c r="J85" s="67" t="e">
        <f t="shared" si="26"/>
        <v>#DIV/0!</v>
      </c>
      <c r="K85" s="66" t="e">
        <f t="shared" si="23"/>
        <v>#DIV/0!</v>
      </c>
      <c r="L85" s="65" t="e">
        <f t="shared" si="24"/>
        <v>#DIV/0!</v>
      </c>
      <c r="M85" s="113"/>
    </row>
    <row r="86" spans="1:13" s="110" customFormat="1" ht="15" x14ac:dyDescent="0.2">
      <c r="A86" s="69" t="s">
        <v>112</v>
      </c>
      <c r="B86" s="68"/>
      <c r="C86" s="66">
        <v>0.87447139100000004</v>
      </c>
      <c r="D86" s="66" t="e">
        <f t="shared" si="18"/>
        <v>#DIV/0!</v>
      </c>
      <c r="E86" s="66" t="s">
        <v>110</v>
      </c>
      <c r="F86" s="66" t="e">
        <f t="shared" si="19"/>
        <v>#DIV/0!</v>
      </c>
      <c r="G86" s="66" t="e">
        <f t="shared" si="25"/>
        <v>#DIV/0!</v>
      </c>
      <c r="H86" s="66">
        <v>0.95599999999999996</v>
      </c>
      <c r="I86" s="67" t="e">
        <f t="shared" si="14"/>
        <v>#DIV/0!</v>
      </c>
      <c r="J86" s="67" t="e">
        <f t="shared" si="26"/>
        <v>#DIV/0!</v>
      </c>
      <c r="K86" s="66" t="e">
        <f t="shared" si="23"/>
        <v>#DIV/0!</v>
      </c>
      <c r="L86" s="65" t="e">
        <f t="shared" si="24"/>
        <v>#DIV/0!</v>
      </c>
      <c r="M86" s="113"/>
    </row>
    <row r="87" spans="1:13" s="110" customFormat="1" ht="15" x14ac:dyDescent="0.2">
      <c r="A87" s="69" t="s">
        <v>113</v>
      </c>
      <c r="B87" s="68"/>
      <c r="C87" s="66">
        <v>0.87500574499999995</v>
      </c>
      <c r="D87" s="66" t="e">
        <f t="shared" si="18"/>
        <v>#DIV/0!</v>
      </c>
      <c r="E87" s="66" t="s">
        <v>55</v>
      </c>
      <c r="F87" s="66" t="e">
        <f t="shared" si="19"/>
        <v>#DIV/0!</v>
      </c>
      <c r="G87" s="66" t="e">
        <f t="shared" si="25"/>
        <v>#DIV/0!</v>
      </c>
      <c r="H87" s="66">
        <v>0.96</v>
      </c>
      <c r="I87" s="67" t="e">
        <f t="shared" si="14"/>
        <v>#DIV/0!</v>
      </c>
      <c r="J87" s="67" t="e">
        <f t="shared" si="26"/>
        <v>#DIV/0!</v>
      </c>
      <c r="K87" s="66" t="e">
        <f t="shared" si="23"/>
        <v>#DIV/0!</v>
      </c>
      <c r="L87" s="65" t="e">
        <f t="shared" si="24"/>
        <v>#DIV/0!</v>
      </c>
      <c r="M87" s="113"/>
    </row>
    <row r="88" spans="1:13" s="110" customFormat="1" ht="15" x14ac:dyDescent="0.2">
      <c r="A88" s="69" t="s">
        <v>114</v>
      </c>
      <c r="B88" s="68"/>
      <c r="C88" s="66">
        <v>0.86503112599999998</v>
      </c>
      <c r="D88" s="66" t="e">
        <f t="shared" si="18"/>
        <v>#DIV/0!</v>
      </c>
      <c r="E88" s="66" t="s">
        <v>53</v>
      </c>
      <c r="F88" s="66" t="e">
        <f t="shared" si="19"/>
        <v>#DIV/0!</v>
      </c>
      <c r="G88" s="66" t="e">
        <f t="shared" si="25"/>
        <v>#DIV/0!</v>
      </c>
      <c r="H88" s="66">
        <v>0.95950000000000002</v>
      </c>
      <c r="I88" s="67" t="e">
        <f t="shared" si="14"/>
        <v>#DIV/0!</v>
      </c>
      <c r="J88" s="67" t="e">
        <f t="shared" si="26"/>
        <v>#DIV/0!</v>
      </c>
      <c r="K88" s="66" t="e">
        <f t="shared" si="23"/>
        <v>#DIV/0!</v>
      </c>
      <c r="L88" s="65" t="e">
        <f t="shared" si="24"/>
        <v>#DIV/0!</v>
      </c>
      <c r="M88" s="113"/>
    </row>
    <row r="89" spans="1:13" s="110" customFormat="1" ht="15" x14ac:dyDescent="0.2">
      <c r="A89" s="69" t="s">
        <v>115</v>
      </c>
      <c r="B89" s="68"/>
      <c r="C89" s="66">
        <v>0.85986569700000004</v>
      </c>
      <c r="D89" s="66" t="e">
        <f t="shared" si="18"/>
        <v>#DIV/0!</v>
      </c>
      <c r="E89" s="66" t="s">
        <v>53</v>
      </c>
      <c r="F89" s="66" t="e">
        <f t="shared" si="19"/>
        <v>#DIV/0!</v>
      </c>
      <c r="G89" s="66" t="e">
        <f t="shared" si="25"/>
        <v>#DIV/0!</v>
      </c>
      <c r="H89" s="66">
        <v>0.95930000000000004</v>
      </c>
      <c r="I89" s="67" t="e">
        <f t="shared" si="14"/>
        <v>#DIV/0!</v>
      </c>
      <c r="J89" s="67" t="e">
        <f t="shared" si="26"/>
        <v>#DIV/0!</v>
      </c>
      <c r="K89" s="66" t="e">
        <f t="shared" si="23"/>
        <v>#DIV/0!</v>
      </c>
      <c r="L89" s="65" t="e">
        <f t="shared" si="24"/>
        <v>#DIV/0!</v>
      </c>
      <c r="M89" s="113"/>
    </row>
    <row r="90" spans="1:13" ht="31.5" x14ac:dyDescent="0.25">
      <c r="A90" s="9" t="s">
        <v>116</v>
      </c>
      <c r="B90" s="31"/>
      <c r="C90" s="16"/>
      <c r="D90" s="16" t="e">
        <f>SUM(D82:D89)</f>
        <v>#DIV/0!</v>
      </c>
      <c r="E90" s="16"/>
      <c r="F90" s="16" t="e">
        <f>SUM(F82:F89)</f>
        <v>#DIV/0!</v>
      </c>
      <c r="G90" s="16" t="e">
        <f>SUM(G82:G89)</f>
        <v>#DIV/0!</v>
      </c>
      <c r="H90" s="16"/>
      <c r="I90" s="16" t="e">
        <f>SUM(I82:I89)</f>
        <v>#DIV/0!</v>
      </c>
      <c r="J90" s="16" t="e">
        <f>SUM(J82:J89)</f>
        <v>#DIV/0!</v>
      </c>
      <c r="K90" s="16" t="e">
        <f>SUM(K82:K89)</f>
        <v>#DIV/0!</v>
      </c>
      <c r="L90" s="16" t="e">
        <f>SUM(L82:L89)</f>
        <v>#DIV/0!</v>
      </c>
      <c r="M90" s="46"/>
    </row>
    <row r="91" spans="1:13" s="110" customFormat="1" ht="15" x14ac:dyDescent="0.2">
      <c r="A91" s="69" t="s">
        <v>117</v>
      </c>
      <c r="B91" s="68"/>
      <c r="C91" s="66">
        <v>0.89210509400000004</v>
      </c>
      <c r="D91" s="66" t="e">
        <f t="shared" si="18"/>
        <v>#DIV/0!</v>
      </c>
      <c r="E91" s="66" t="s">
        <v>72</v>
      </c>
      <c r="F91" s="66" t="e">
        <f t="shared" si="19"/>
        <v>#DIV/0!</v>
      </c>
      <c r="G91" s="66" t="e">
        <f t="shared" ref="G91:G99" si="27">(F91/$E$5)*100</f>
        <v>#DIV/0!</v>
      </c>
      <c r="H91" s="66">
        <v>0.95199999999999996</v>
      </c>
      <c r="I91" s="67" t="e">
        <f t="shared" si="14"/>
        <v>#DIV/0!</v>
      </c>
      <c r="J91" s="67" t="e">
        <f t="shared" ref="J91:J99" si="28">I91/$E$5</f>
        <v>#DIV/0!</v>
      </c>
      <c r="K91" s="66" t="e">
        <f t="shared" si="23"/>
        <v>#DIV/0!</v>
      </c>
      <c r="L91" s="65" t="e">
        <f t="shared" si="24"/>
        <v>#DIV/0!</v>
      </c>
      <c r="M91" s="113"/>
    </row>
    <row r="92" spans="1:13" s="110" customFormat="1" ht="15" x14ac:dyDescent="0.2">
      <c r="A92" s="69" t="s">
        <v>118</v>
      </c>
      <c r="B92" s="68"/>
      <c r="C92" s="66">
        <v>0.88604907499999996</v>
      </c>
      <c r="D92" s="66" t="e">
        <f t="shared" si="18"/>
        <v>#DIV/0!</v>
      </c>
      <c r="E92" s="66" t="s">
        <v>72</v>
      </c>
      <c r="F92" s="66" t="e">
        <f t="shared" si="19"/>
        <v>#DIV/0!</v>
      </c>
      <c r="G92" s="66" t="e">
        <f t="shared" si="27"/>
        <v>#DIV/0!</v>
      </c>
      <c r="H92" s="66">
        <v>0.95169999999999999</v>
      </c>
      <c r="I92" s="67" t="e">
        <f t="shared" si="14"/>
        <v>#DIV/0!</v>
      </c>
      <c r="J92" s="67" t="e">
        <f t="shared" si="28"/>
        <v>#DIV/0!</v>
      </c>
      <c r="K92" s="66" t="e">
        <f t="shared" si="23"/>
        <v>#DIV/0!</v>
      </c>
      <c r="L92" s="65" t="e">
        <f t="shared" si="24"/>
        <v>#DIV/0!</v>
      </c>
      <c r="M92" s="113"/>
    </row>
    <row r="93" spans="1:13" s="110" customFormat="1" ht="15" x14ac:dyDescent="0.2">
      <c r="A93" s="69" t="s">
        <v>119</v>
      </c>
      <c r="B93" s="68"/>
      <c r="C93" s="66">
        <v>0.87990399600000002</v>
      </c>
      <c r="D93" s="66" t="e">
        <f t="shared" si="18"/>
        <v>#DIV/0!</v>
      </c>
      <c r="E93" s="66" t="s">
        <v>110</v>
      </c>
      <c r="F93" s="66" t="e">
        <f t="shared" si="19"/>
        <v>#DIV/0!</v>
      </c>
      <c r="G93" s="66" t="e">
        <f t="shared" si="27"/>
        <v>#DIV/0!</v>
      </c>
      <c r="H93" s="66">
        <v>0.95620000000000005</v>
      </c>
      <c r="I93" s="67" t="e">
        <f t="shared" si="14"/>
        <v>#DIV/0!</v>
      </c>
      <c r="J93" s="67" t="e">
        <f t="shared" si="28"/>
        <v>#DIV/0!</v>
      </c>
      <c r="K93" s="66" t="e">
        <f t="shared" si="23"/>
        <v>#DIV/0!</v>
      </c>
      <c r="L93" s="65" t="e">
        <f t="shared" si="24"/>
        <v>#DIV/0!</v>
      </c>
      <c r="M93" s="113"/>
    </row>
    <row r="94" spans="1:13" s="110" customFormat="1" ht="15" x14ac:dyDescent="0.2">
      <c r="A94" s="69" t="s">
        <v>120</v>
      </c>
      <c r="B94" s="68"/>
      <c r="C94" s="66">
        <v>0.87447139100000004</v>
      </c>
      <c r="D94" s="66" t="e">
        <f t="shared" si="18"/>
        <v>#DIV/0!</v>
      </c>
      <c r="E94" s="66" t="s">
        <v>110</v>
      </c>
      <c r="F94" s="66" t="e">
        <f t="shared" si="19"/>
        <v>#DIV/0!</v>
      </c>
      <c r="G94" s="66" t="e">
        <f t="shared" si="27"/>
        <v>#DIV/0!</v>
      </c>
      <c r="H94" s="66">
        <v>0.95599999999999996</v>
      </c>
      <c r="I94" s="67" t="e">
        <f t="shared" si="14"/>
        <v>#DIV/0!</v>
      </c>
      <c r="J94" s="67" t="e">
        <f t="shared" si="28"/>
        <v>#DIV/0!</v>
      </c>
      <c r="K94" s="66" t="e">
        <f t="shared" si="23"/>
        <v>#DIV/0!</v>
      </c>
      <c r="L94" s="65" t="e">
        <f t="shared" si="24"/>
        <v>#DIV/0!</v>
      </c>
      <c r="M94" s="113"/>
    </row>
    <row r="95" spans="1:13" s="110" customFormat="1" ht="15" x14ac:dyDescent="0.2">
      <c r="A95" s="69" t="s">
        <v>121</v>
      </c>
      <c r="B95" s="68"/>
      <c r="C95" s="66">
        <v>0.86075628800000004</v>
      </c>
      <c r="D95" s="66" t="e">
        <f t="shared" si="18"/>
        <v>#DIV/0!</v>
      </c>
      <c r="E95" s="66" t="s">
        <v>110</v>
      </c>
      <c r="F95" s="66" t="e">
        <f t="shared" si="19"/>
        <v>#DIV/0!</v>
      </c>
      <c r="G95" s="66" t="e">
        <f t="shared" si="27"/>
        <v>#DIV/0!</v>
      </c>
      <c r="H95" s="66">
        <v>0.95569999999999999</v>
      </c>
      <c r="I95" s="67" t="e">
        <f t="shared" si="14"/>
        <v>#DIV/0!</v>
      </c>
      <c r="J95" s="67" t="e">
        <f t="shared" si="28"/>
        <v>#DIV/0!</v>
      </c>
      <c r="K95" s="66" t="e">
        <f t="shared" si="23"/>
        <v>#DIV/0!</v>
      </c>
      <c r="L95" s="65" t="e">
        <f t="shared" si="24"/>
        <v>#DIV/0!</v>
      </c>
      <c r="M95" s="113"/>
    </row>
    <row r="96" spans="1:13" s="110" customFormat="1" ht="15" x14ac:dyDescent="0.2">
      <c r="A96" s="69" t="s">
        <v>122</v>
      </c>
      <c r="B96" s="68"/>
      <c r="C96" s="66">
        <v>0.87001843499999998</v>
      </c>
      <c r="D96" s="66" t="e">
        <f t="shared" si="18"/>
        <v>#DIV/0!</v>
      </c>
      <c r="E96" s="66" t="s">
        <v>110</v>
      </c>
      <c r="F96" s="66" t="e">
        <f t="shared" si="19"/>
        <v>#DIV/0!</v>
      </c>
      <c r="G96" s="66" t="e">
        <f t="shared" si="27"/>
        <v>#DIV/0!</v>
      </c>
      <c r="H96" s="66">
        <v>0.95379999999999998</v>
      </c>
      <c r="I96" s="67" t="e">
        <f t="shared" si="14"/>
        <v>#DIV/0!</v>
      </c>
      <c r="J96" s="67" t="e">
        <f t="shared" si="28"/>
        <v>#DIV/0!</v>
      </c>
      <c r="K96" s="66" t="e">
        <f t="shared" si="23"/>
        <v>#DIV/0!</v>
      </c>
      <c r="L96" s="65" t="e">
        <f t="shared" si="24"/>
        <v>#DIV/0!</v>
      </c>
      <c r="M96" s="113"/>
    </row>
    <row r="97" spans="1:13" s="110" customFormat="1" ht="15" x14ac:dyDescent="0.2">
      <c r="A97" s="69" t="s">
        <v>123</v>
      </c>
      <c r="B97" s="68"/>
      <c r="C97" s="66">
        <v>0.85986569700000004</v>
      </c>
      <c r="D97" s="66" t="e">
        <f t="shared" si="18"/>
        <v>#DIV/0!</v>
      </c>
      <c r="E97" s="66" t="s">
        <v>53</v>
      </c>
      <c r="F97" s="66" t="e">
        <f t="shared" si="19"/>
        <v>#DIV/0!</v>
      </c>
      <c r="G97" s="66" t="e">
        <f t="shared" si="27"/>
        <v>#DIV/0!</v>
      </c>
      <c r="H97" s="66">
        <v>0.95930000000000004</v>
      </c>
      <c r="I97" s="67" t="e">
        <f t="shared" si="14"/>
        <v>#DIV/0!</v>
      </c>
      <c r="J97" s="67" t="e">
        <f t="shared" si="28"/>
        <v>#DIV/0!</v>
      </c>
      <c r="K97" s="66" t="e">
        <f t="shared" si="23"/>
        <v>#DIV/0!</v>
      </c>
      <c r="L97" s="65" t="e">
        <f t="shared" si="24"/>
        <v>#DIV/0!</v>
      </c>
      <c r="M97" s="113"/>
    </row>
    <row r="98" spans="1:13" s="110" customFormat="1" ht="15" x14ac:dyDescent="0.2">
      <c r="A98" s="69" t="s">
        <v>124</v>
      </c>
      <c r="B98" s="68"/>
      <c r="C98" s="66">
        <v>0.86503112599999998</v>
      </c>
      <c r="D98" s="66" t="e">
        <f t="shared" si="18"/>
        <v>#DIV/0!</v>
      </c>
      <c r="E98" s="66" t="s">
        <v>53</v>
      </c>
      <c r="F98" s="66" t="e">
        <f t="shared" si="19"/>
        <v>#DIV/0!</v>
      </c>
      <c r="G98" s="66" t="e">
        <f t="shared" si="27"/>
        <v>#DIV/0!</v>
      </c>
      <c r="H98" s="66">
        <v>0.95950000000000002</v>
      </c>
      <c r="I98" s="67" t="e">
        <f t="shared" si="14"/>
        <v>#DIV/0!</v>
      </c>
      <c r="J98" s="67" t="e">
        <f t="shared" si="28"/>
        <v>#DIV/0!</v>
      </c>
      <c r="K98" s="66" t="e">
        <f t="shared" si="23"/>
        <v>#DIV/0!</v>
      </c>
      <c r="L98" s="65" t="e">
        <f t="shared" si="24"/>
        <v>#DIV/0!</v>
      </c>
      <c r="M98" s="113"/>
    </row>
    <row r="99" spans="1:13" s="110" customFormat="1" ht="15" x14ac:dyDescent="0.2">
      <c r="A99" s="69" t="s">
        <v>125</v>
      </c>
      <c r="B99" s="68"/>
      <c r="C99" s="66">
        <v>0.85487838699999996</v>
      </c>
      <c r="D99" s="66" t="e">
        <f t="shared" si="18"/>
        <v>#DIV/0!</v>
      </c>
      <c r="E99" s="66" t="s">
        <v>53</v>
      </c>
      <c r="F99" s="66" t="e">
        <f t="shared" si="19"/>
        <v>#DIV/0!</v>
      </c>
      <c r="G99" s="66" t="e">
        <f t="shared" si="27"/>
        <v>#DIV/0!</v>
      </c>
      <c r="H99" s="66">
        <v>0.95899999999999996</v>
      </c>
      <c r="I99" s="67" t="e">
        <f t="shared" si="14"/>
        <v>#DIV/0!</v>
      </c>
      <c r="J99" s="67" t="e">
        <f t="shared" si="28"/>
        <v>#DIV/0!</v>
      </c>
      <c r="K99" s="66" t="e">
        <f t="shared" si="23"/>
        <v>#DIV/0!</v>
      </c>
      <c r="L99" s="65" t="e">
        <f t="shared" si="24"/>
        <v>#DIV/0!</v>
      </c>
      <c r="M99" s="113"/>
    </row>
    <row r="100" spans="1:13" ht="31.5" x14ac:dyDescent="0.25">
      <c r="A100" s="9" t="s">
        <v>126</v>
      </c>
      <c r="B100" s="15"/>
      <c r="C100" s="16"/>
      <c r="D100" s="16" t="e">
        <f>SUM(D91:D99)</f>
        <v>#DIV/0!</v>
      </c>
      <c r="E100" s="16"/>
      <c r="F100" s="16" t="e">
        <f>SUM(F91:F99)</f>
        <v>#DIV/0!</v>
      </c>
      <c r="G100" s="16" t="e">
        <f>SUM(G91:G99)</f>
        <v>#DIV/0!</v>
      </c>
      <c r="H100" s="16"/>
      <c r="I100" s="16" t="e">
        <f>SUM(I91:I99)</f>
        <v>#DIV/0!</v>
      </c>
      <c r="J100" s="16" t="e">
        <f>SUM(J91:J99)</f>
        <v>#DIV/0!</v>
      </c>
      <c r="K100" s="16" t="e">
        <f>SUM(K91:K99)</f>
        <v>#DIV/0!</v>
      </c>
      <c r="L100" s="16" t="e">
        <f>SUM(L91:L99)</f>
        <v>#DIV/0!</v>
      </c>
      <c r="M100" s="46"/>
    </row>
    <row r="101" spans="1:13" ht="15.75" x14ac:dyDescent="0.25">
      <c r="A101" s="9" t="s">
        <v>127</v>
      </c>
      <c r="B101" s="15"/>
      <c r="C101" s="16"/>
      <c r="D101" s="16" t="e">
        <f>D90+D100</f>
        <v>#DIV/0!</v>
      </c>
      <c r="E101" s="16"/>
      <c r="F101" s="16" t="e">
        <f>F90+F100</f>
        <v>#DIV/0!</v>
      </c>
      <c r="G101" s="16" t="e">
        <f>G90+G100</f>
        <v>#DIV/0!</v>
      </c>
      <c r="H101" s="16"/>
      <c r="I101" s="16" t="e">
        <f>I90+I100</f>
        <v>#DIV/0!</v>
      </c>
      <c r="J101" s="16" t="e">
        <f>J90+J100</f>
        <v>#DIV/0!</v>
      </c>
      <c r="K101" s="16" t="e">
        <f>K90+K100</f>
        <v>#DIV/0!</v>
      </c>
      <c r="L101" s="16" t="e">
        <f>L90+L100</f>
        <v>#DIV/0!</v>
      </c>
      <c r="M101" s="46"/>
    </row>
    <row r="102" spans="1:13" ht="17.25" x14ac:dyDescent="0.35">
      <c r="A102" s="132" t="s">
        <v>128</v>
      </c>
      <c r="B102" s="132"/>
      <c r="C102" s="32"/>
      <c r="D102" s="112" t="e">
        <f>D36+D61+D81+D101</f>
        <v>#DIV/0!</v>
      </c>
      <c r="E102" s="33"/>
      <c r="F102" s="34"/>
      <c r="G102" s="35"/>
      <c r="H102" s="35"/>
      <c r="I102" s="35"/>
      <c r="J102" s="35"/>
      <c r="K102" s="35"/>
      <c r="L102" s="20"/>
    </row>
    <row r="103" spans="1:13" ht="17.25" x14ac:dyDescent="0.35">
      <c r="A103" s="133" t="s">
        <v>129</v>
      </c>
      <c r="B103" s="133"/>
      <c r="C103" s="36"/>
      <c r="D103" s="35"/>
      <c r="E103" s="37"/>
      <c r="F103" s="43" t="e">
        <f>F36+F61+F81+F101</f>
        <v>#DIV/0!</v>
      </c>
      <c r="G103" s="34"/>
      <c r="H103" s="38"/>
      <c r="I103" s="38"/>
      <c r="J103" s="38"/>
      <c r="K103" s="35"/>
      <c r="L103" s="20"/>
    </row>
    <row r="104" spans="1:13" ht="15.75" x14ac:dyDescent="0.25">
      <c r="A104" s="134" t="s">
        <v>130</v>
      </c>
      <c r="B104" s="134"/>
      <c r="C104" s="36"/>
      <c r="D104" s="38"/>
      <c r="E104" s="37"/>
      <c r="F104" s="39"/>
      <c r="G104" s="40" t="e">
        <f>G36+G61+G81+G101</f>
        <v>#DIV/0!</v>
      </c>
      <c r="H104" s="39"/>
      <c r="I104" s="39"/>
      <c r="J104" s="39"/>
      <c r="K104" s="34"/>
      <c r="L104" s="20"/>
    </row>
    <row r="105" spans="1:13" ht="15.75" x14ac:dyDescent="0.25">
      <c r="A105" s="135" t="s">
        <v>131</v>
      </c>
      <c r="B105" s="135"/>
      <c r="C105" s="20"/>
      <c r="D105" s="34"/>
      <c r="E105" s="33"/>
      <c r="F105" s="34"/>
      <c r="G105" s="34"/>
      <c r="H105" s="34"/>
      <c r="I105" s="34"/>
      <c r="J105" s="34"/>
      <c r="K105" s="44" t="e">
        <f>K36+K61+K81+K101</f>
        <v>#DIV/0!</v>
      </c>
      <c r="L105" s="20"/>
    </row>
    <row r="106" spans="1:13" ht="15.75" x14ac:dyDescent="0.25">
      <c r="A106" s="9" t="s">
        <v>85</v>
      </c>
      <c r="B106" s="31"/>
      <c r="C106" s="16"/>
      <c r="D106" s="16" t="e">
        <f>D61</f>
        <v>#DIV/0!</v>
      </c>
      <c r="E106" s="16"/>
      <c r="F106" s="16" t="e">
        <f t="shared" ref="F106:L106" si="29">F61</f>
        <v>#DIV/0!</v>
      </c>
      <c r="G106" s="16" t="e">
        <f t="shared" si="29"/>
        <v>#DIV/0!</v>
      </c>
      <c r="H106" s="16"/>
      <c r="I106" s="16" t="e">
        <f t="shared" si="29"/>
        <v>#DIV/0!</v>
      </c>
      <c r="J106" s="16" t="e">
        <f t="shared" si="29"/>
        <v>#DIV/0!</v>
      </c>
      <c r="K106" s="16" t="e">
        <f t="shared" si="29"/>
        <v>#DIV/0!</v>
      </c>
      <c r="L106" s="16" t="e">
        <f t="shared" si="29"/>
        <v>#DIV/0!</v>
      </c>
    </row>
    <row r="107" spans="1:13" x14ac:dyDescent="0.2">
      <c r="E107" s="1"/>
    </row>
    <row r="108" spans="1:13" x14ac:dyDescent="0.2">
      <c r="E108" s="1"/>
    </row>
  </sheetData>
  <mergeCells count="9">
    <mergeCell ref="A102:B102"/>
    <mergeCell ref="A103:B103"/>
    <mergeCell ref="A104:B104"/>
    <mergeCell ref="A105:B105"/>
    <mergeCell ref="A3:D3"/>
    <mergeCell ref="A4:D4"/>
    <mergeCell ref="A5:D5"/>
    <mergeCell ref="A6:D6"/>
    <mergeCell ref="A7:D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78FC1-8F20-4457-A9CB-45DAE26D8E0D}">
  <dimension ref="A1:L308"/>
  <sheetViews>
    <sheetView zoomScaleNormal="100" workbookViewId="0">
      <selection activeCell="H5" sqref="H5"/>
    </sheetView>
  </sheetViews>
  <sheetFormatPr defaultColWidth="22.42578125" defaultRowHeight="12.75" x14ac:dyDescent="0.2"/>
  <cols>
    <col min="1" max="1" width="20.5703125" style="46" bestFit="1" customWidth="1"/>
    <col min="2" max="2" width="13.85546875" style="46" customWidth="1"/>
    <col min="3" max="3" width="12.85546875" style="46" customWidth="1"/>
    <col min="4" max="4" width="14" style="46" customWidth="1"/>
    <col min="5" max="5" width="12.5703125" style="47" customWidth="1"/>
    <col min="6" max="7" width="12.140625" style="46" customWidth="1"/>
    <col min="8" max="9" width="11" style="46" customWidth="1"/>
    <col min="10" max="10" width="12" style="46" customWidth="1"/>
    <col min="11" max="11" width="10.5703125" style="46" customWidth="1"/>
    <col min="12" max="12" width="13.42578125" style="46" customWidth="1"/>
    <col min="13" max="16384" width="22.42578125" style="45"/>
  </cols>
  <sheetData>
    <row r="1" spans="1:12" ht="15.75" x14ac:dyDescent="0.25">
      <c r="A1" s="93"/>
      <c r="B1" s="85"/>
      <c r="C1" s="83"/>
      <c r="D1" s="83"/>
      <c r="E1" s="84"/>
      <c r="F1" s="5" t="s">
        <v>153</v>
      </c>
      <c r="G1" s="52"/>
      <c r="H1" s="52"/>
      <c r="I1" s="52"/>
      <c r="J1" s="52"/>
      <c r="K1" s="52"/>
      <c r="L1" s="52"/>
    </row>
    <row r="2" spans="1:12" ht="15.75" x14ac:dyDescent="0.25">
      <c r="A2" s="114" t="s">
        <v>0</v>
      </c>
      <c r="B2" s="114"/>
      <c r="C2" s="114"/>
      <c r="D2" s="114"/>
      <c r="E2" s="84"/>
      <c r="F2" s="92"/>
      <c r="G2" s="83"/>
      <c r="H2" s="83"/>
      <c r="I2" s="83"/>
      <c r="J2" s="83"/>
      <c r="K2" s="52"/>
      <c r="L2" s="52"/>
    </row>
    <row r="3" spans="1:12" ht="15.75" x14ac:dyDescent="0.25">
      <c r="A3" s="141" t="s">
        <v>1</v>
      </c>
      <c r="B3" s="141"/>
      <c r="C3" s="141"/>
      <c r="D3" s="141"/>
      <c r="E3" s="91"/>
      <c r="F3" s="52"/>
      <c r="G3" s="83"/>
      <c r="H3" s="83"/>
      <c r="I3" s="83"/>
      <c r="J3" s="83"/>
      <c r="K3" s="83"/>
      <c r="L3" s="52"/>
    </row>
    <row r="4" spans="1:12" s="46" customFormat="1" ht="15.75" x14ac:dyDescent="0.25">
      <c r="A4" s="141" t="s">
        <v>2</v>
      </c>
      <c r="B4" s="141"/>
      <c r="C4" s="141"/>
      <c r="D4" s="141"/>
      <c r="E4" s="90"/>
      <c r="F4" s="52"/>
      <c r="G4" s="83"/>
      <c r="H4" s="83"/>
      <c r="I4" s="83"/>
      <c r="J4" s="83"/>
      <c r="K4" s="83"/>
      <c r="L4" s="52"/>
    </row>
    <row r="5" spans="1:12" s="46" customFormat="1" ht="16.5" customHeight="1" x14ac:dyDescent="0.35">
      <c r="A5" s="141" t="s">
        <v>3</v>
      </c>
      <c r="B5" s="141"/>
      <c r="C5" s="141"/>
      <c r="D5" s="141"/>
      <c r="E5" s="23"/>
      <c r="F5" s="83"/>
      <c r="G5" s="83"/>
      <c r="H5" s="83"/>
      <c r="I5" s="83"/>
      <c r="J5" s="83"/>
      <c r="K5" s="83"/>
      <c r="L5" s="52"/>
    </row>
    <row r="6" spans="1:12" s="46" customFormat="1" ht="16.5" customHeight="1" x14ac:dyDescent="0.35">
      <c r="A6" s="141" t="s">
        <v>135</v>
      </c>
      <c r="B6" s="141"/>
      <c r="C6" s="141"/>
      <c r="D6" s="141"/>
      <c r="E6" s="23"/>
      <c r="F6" s="83"/>
      <c r="G6" s="83"/>
      <c r="H6" s="83"/>
      <c r="I6" s="83"/>
      <c r="J6" s="83"/>
      <c r="K6" s="83"/>
      <c r="L6" s="52"/>
    </row>
    <row r="7" spans="1:12" s="46" customFormat="1" ht="16.5" customHeight="1" x14ac:dyDescent="0.35">
      <c r="A7" s="141" t="s">
        <v>134</v>
      </c>
      <c r="B7" s="141"/>
      <c r="C7" s="141"/>
      <c r="D7" s="141"/>
      <c r="E7" s="89"/>
      <c r="F7" s="83"/>
      <c r="G7" s="83"/>
      <c r="H7" s="83"/>
      <c r="I7" s="83"/>
      <c r="J7" s="83"/>
      <c r="K7" s="83"/>
      <c r="L7" s="52"/>
    </row>
    <row r="8" spans="1:12" s="46" customFormat="1" ht="15" x14ac:dyDescent="0.2">
      <c r="A8" s="85"/>
      <c r="B8" s="88"/>
      <c r="C8" s="83"/>
      <c r="D8" s="87"/>
      <c r="E8" s="86"/>
      <c r="F8" s="83"/>
      <c r="G8" s="83"/>
      <c r="H8" s="83"/>
      <c r="I8" s="83"/>
      <c r="J8" s="83"/>
      <c r="K8" s="83"/>
      <c r="L8" s="52"/>
    </row>
    <row r="9" spans="1:12" s="46" customFormat="1" ht="15" x14ac:dyDescent="0.2">
      <c r="A9" s="85"/>
      <c r="B9" s="85"/>
      <c r="C9" s="83"/>
      <c r="D9" s="83"/>
      <c r="E9" s="84"/>
      <c r="F9" s="83"/>
      <c r="G9" s="83"/>
      <c r="H9" s="83"/>
      <c r="I9" s="83"/>
      <c r="J9" s="83"/>
      <c r="K9" s="83"/>
      <c r="L9" s="52"/>
    </row>
    <row r="10" spans="1:12" s="46" customFormat="1" ht="144.75" x14ac:dyDescent="0.2">
      <c r="A10" s="79" t="s">
        <v>6</v>
      </c>
      <c r="B10" s="79" t="s">
        <v>7</v>
      </c>
      <c r="C10" s="82" t="s">
        <v>133</v>
      </c>
      <c r="D10" s="79" t="s">
        <v>9</v>
      </c>
      <c r="E10" s="81" t="s">
        <v>10</v>
      </c>
      <c r="F10" s="79" t="s">
        <v>11</v>
      </c>
      <c r="G10" s="79" t="s">
        <v>12</v>
      </c>
      <c r="H10" s="79" t="s">
        <v>13</v>
      </c>
      <c r="I10" s="79" t="s">
        <v>14</v>
      </c>
      <c r="J10" s="79" t="s">
        <v>15</v>
      </c>
      <c r="K10" s="80" t="s">
        <v>16</v>
      </c>
      <c r="L10" s="79" t="s">
        <v>17</v>
      </c>
    </row>
    <row r="11" spans="1:12" s="46" customFormat="1" ht="15" x14ac:dyDescent="0.2">
      <c r="A11" s="76" t="s">
        <v>18</v>
      </c>
      <c r="B11" s="68"/>
      <c r="C11" s="67">
        <v>1.4534207370000001</v>
      </c>
      <c r="D11" s="66" t="e">
        <f t="shared" ref="D11:D35" si="0">(B11*$E$6*1.0059*C11)/$E$7</f>
        <v>#DIV/0!</v>
      </c>
      <c r="E11" s="66">
        <v>0.98680000000000001</v>
      </c>
      <c r="F11" s="66" t="e">
        <f t="shared" ref="F11:F35" si="1">D11*E11</f>
        <v>#DIV/0!</v>
      </c>
      <c r="G11" s="66" t="e">
        <f t="shared" ref="G11:G35" si="2">(F11/$E$5)*100</f>
        <v>#DIV/0!</v>
      </c>
      <c r="H11" s="67">
        <v>0.86270000000000002</v>
      </c>
      <c r="I11" s="67" t="e">
        <f t="shared" ref="I11:I35" si="3">D11*H11</f>
        <v>#DIV/0!</v>
      </c>
      <c r="J11" s="67" t="e">
        <f t="shared" ref="J11:J35" si="4">I11/$E$5</f>
        <v>#DIV/0!</v>
      </c>
      <c r="K11" s="66" t="e">
        <f t="shared" ref="K11:K35" si="5">D11*H11</f>
        <v>#DIV/0!</v>
      </c>
      <c r="L11" s="65" t="e">
        <f t="shared" ref="L11:L35" si="6">J11/$G$104</f>
        <v>#DIV/0!</v>
      </c>
    </row>
    <row r="12" spans="1:12" s="46" customFormat="1" ht="15" x14ac:dyDescent="0.2">
      <c r="A12" s="78" t="s">
        <v>19</v>
      </c>
      <c r="B12" s="68"/>
      <c r="C12" s="66">
        <v>1.2351583420000001</v>
      </c>
      <c r="D12" s="66" t="e">
        <f t="shared" si="0"/>
        <v>#DIV/0!</v>
      </c>
      <c r="E12" s="66">
        <v>0.98970000000000002</v>
      </c>
      <c r="F12" s="66" t="e">
        <f t="shared" si="1"/>
        <v>#DIV/0!</v>
      </c>
      <c r="G12" s="66" t="e">
        <f t="shared" si="2"/>
        <v>#DIV/0!</v>
      </c>
      <c r="H12" s="66">
        <v>0.89229999999999998</v>
      </c>
      <c r="I12" s="67" t="e">
        <f t="shared" si="3"/>
        <v>#DIV/0!</v>
      </c>
      <c r="J12" s="67" t="e">
        <f t="shared" si="4"/>
        <v>#DIV/0!</v>
      </c>
      <c r="K12" s="66" t="e">
        <f t="shared" si="5"/>
        <v>#DIV/0!</v>
      </c>
      <c r="L12" s="65" t="e">
        <f t="shared" si="6"/>
        <v>#DIV/0!</v>
      </c>
    </row>
    <row r="13" spans="1:12" s="46" customFormat="1" ht="15" x14ac:dyDescent="0.2">
      <c r="A13" s="78" t="s">
        <v>20</v>
      </c>
      <c r="B13" s="68"/>
      <c r="C13" s="66">
        <v>1.1259348170000001</v>
      </c>
      <c r="D13" s="66" t="e">
        <f t="shared" si="0"/>
        <v>#DIV/0!</v>
      </c>
      <c r="E13" s="66" t="s">
        <v>21</v>
      </c>
      <c r="F13" s="66" t="e">
        <f t="shared" si="1"/>
        <v>#DIV/0!</v>
      </c>
      <c r="G13" s="66" t="e">
        <f t="shared" si="2"/>
        <v>#DIV/0!</v>
      </c>
      <c r="H13" s="66">
        <v>0.91139999999999999</v>
      </c>
      <c r="I13" s="67" t="e">
        <f t="shared" si="3"/>
        <v>#DIV/0!</v>
      </c>
      <c r="J13" s="67" t="e">
        <f t="shared" si="4"/>
        <v>#DIV/0!</v>
      </c>
      <c r="K13" s="66" t="e">
        <f t="shared" si="5"/>
        <v>#DIV/0!</v>
      </c>
      <c r="L13" s="65" t="e">
        <f t="shared" si="6"/>
        <v>#DIV/0!</v>
      </c>
    </row>
    <row r="14" spans="1:12" s="46" customFormat="1" ht="15" x14ac:dyDescent="0.2">
      <c r="A14" s="69" t="s">
        <v>22</v>
      </c>
      <c r="B14" s="68"/>
      <c r="C14" s="66">
        <v>1.060474564</v>
      </c>
      <c r="D14" s="66" t="e">
        <f t="shared" si="0"/>
        <v>#DIV/0!</v>
      </c>
      <c r="E14" s="66" t="s">
        <v>23</v>
      </c>
      <c r="F14" s="66" t="e">
        <f t="shared" si="1"/>
        <v>#DIV/0!</v>
      </c>
      <c r="G14" s="66" t="e">
        <f t="shared" si="2"/>
        <v>#DIV/0!</v>
      </c>
      <c r="H14" s="66">
        <v>0.92469999999999997</v>
      </c>
      <c r="I14" s="67" t="e">
        <f t="shared" si="3"/>
        <v>#DIV/0!</v>
      </c>
      <c r="J14" s="67" t="e">
        <f t="shared" si="4"/>
        <v>#DIV/0!</v>
      </c>
      <c r="K14" s="66" t="e">
        <f t="shared" si="5"/>
        <v>#DIV/0!</v>
      </c>
      <c r="L14" s="65" t="e">
        <f t="shared" si="6"/>
        <v>#DIV/0!</v>
      </c>
    </row>
    <row r="15" spans="1:12" s="46" customFormat="1" ht="15" x14ac:dyDescent="0.2">
      <c r="A15" s="69" t="s">
        <v>24</v>
      </c>
      <c r="B15" s="68"/>
      <c r="C15" s="66">
        <v>1.036654049</v>
      </c>
      <c r="D15" s="66" t="e">
        <f t="shared" si="0"/>
        <v>#DIV/0!</v>
      </c>
      <c r="E15" s="66" t="s">
        <v>25</v>
      </c>
      <c r="F15" s="66" t="e">
        <f t="shared" si="1"/>
        <v>#DIV/0!</v>
      </c>
      <c r="G15" s="66" t="e">
        <f t="shared" si="2"/>
        <v>#DIV/0!</v>
      </c>
      <c r="H15" s="66">
        <v>0.93</v>
      </c>
      <c r="I15" s="67" t="e">
        <f t="shared" si="3"/>
        <v>#DIV/0!</v>
      </c>
      <c r="J15" s="67" t="e">
        <f t="shared" si="4"/>
        <v>#DIV/0!</v>
      </c>
      <c r="K15" s="66" t="e">
        <f t="shared" si="5"/>
        <v>#DIV/0!</v>
      </c>
      <c r="L15" s="65" t="e">
        <f t="shared" si="6"/>
        <v>#DIV/0!</v>
      </c>
    </row>
    <row r="16" spans="1:12" s="46" customFormat="1" ht="15" x14ac:dyDescent="0.2">
      <c r="A16" s="69" t="s">
        <v>26</v>
      </c>
      <c r="B16" s="68"/>
      <c r="C16" s="66">
        <v>1.016803619</v>
      </c>
      <c r="D16" s="66" t="e">
        <f t="shared" si="0"/>
        <v>#DIV/0!</v>
      </c>
      <c r="E16" s="66" t="s">
        <v>25</v>
      </c>
      <c r="F16" s="66" t="e">
        <f t="shared" si="1"/>
        <v>#DIV/0!</v>
      </c>
      <c r="G16" s="66" t="e">
        <f t="shared" si="2"/>
        <v>#DIV/0!</v>
      </c>
      <c r="H16" s="66">
        <v>0.93459999999999999</v>
      </c>
      <c r="I16" s="67" t="e">
        <f t="shared" si="3"/>
        <v>#DIV/0!</v>
      </c>
      <c r="J16" s="67" t="e">
        <f t="shared" si="4"/>
        <v>#DIV/0!</v>
      </c>
      <c r="K16" s="66" t="e">
        <f t="shared" si="5"/>
        <v>#DIV/0!</v>
      </c>
      <c r="L16" s="65" t="e">
        <f t="shared" si="6"/>
        <v>#DIV/0!</v>
      </c>
    </row>
    <row r="17" spans="1:12" s="46" customFormat="1" ht="15" x14ac:dyDescent="0.2">
      <c r="A17" s="76" t="s">
        <v>27</v>
      </c>
      <c r="B17" s="68"/>
      <c r="C17" s="66">
        <v>1.016803619</v>
      </c>
      <c r="D17" s="66" t="e">
        <f t="shared" si="0"/>
        <v>#DIV/0!</v>
      </c>
      <c r="E17" s="66" t="s">
        <v>28</v>
      </c>
      <c r="F17" s="66" t="e">
        <f t="shared" si="1"/>
        <v>#DIV/0!</v>
      </c>
      <c r="G17" s="66" t="e">
        <f t="shared" si="2"/>
        <v>#DIV/0!</v>
      </c>
      <c r="H17" s="66">
        <v>0.93459999999999999</v>
      </c>
      <c r="I17" s="67" t="e">
        <f t="shared" si="3"/>
        <v>#DIV/0!</v>
      </c>
      <c r="J17" s="67" t="e">
        <f t="shared" si="4"/>
        <v>#DIV/0!</v>
      </c>
      <c r="K17" s="66" t="e">
        <f t="shared" si="5"/>
        <v>#DIV/0!</v>
      </c>
      <c r="L17" s="65" t="e">
        <f t="shared" si="6"/>
        <v>#DIV/0!</v>
      </c>
    </row>
    <row r="18" spans="1:12" s="46" customFormat="1" ht="15" x14ac:dyDescent="0.2">
      <c r="A18" s="77" t="s">
        <v>29</v>
      </c>
      <c r="B18" s="68"/>
      <c r="C18" s="66">
        <v>1</v>
      </c>
      <c r="D18" s="66" t="e">
        <f t="shared" si="0"/>
        <v>#DIV/0!</v>
      </c>
      <c r="E18" s="66" t="s">
        <v>30</v>
      </c>
      <c r="F18" s="66" t="e">
        <f t="shared" si="1"/>
        <v>#DIV/0!</v>
      </c>
      <c r="G18" s="66" t="e">
        <f t="shared" si="2"/>
        <v>#DIV/0!</v>
      </c>
      <c r="H18" s="66">
        <v>0.93859999999999999</v>
      </c>
      <c r="I18" s="67" t="e">
        <f t="shared" si="3"/>
        <v>#DIV/0!</v>
      </c>
      <c r="J18" s="67" t="e">
        <f t="shared" si="4"/>
        <v>#DIV/0!</v>
      </c>
      <c r="K18" s="66" t="e">
        <f t="shared" si="5"/>
        <v>#DIV/0!</v>
      </c>
      <c r="L18" s="65" t="e">
        <f t="shared" si="6"/>
        <v>#DIV/0!</v>
      </c>
    </row>
    <row r="19" spans="1:12" s="46" customFormat="1" ht="15" x14ac:dyDescent="0.2">
      <c r="A19" s="76" t="s">
        <v>31</v>
      </c>
      <c r="B19" s="68"/>
      <c r="C19" s="66">
        <v>1</v>
      </c>
      <c r="D19" s="66" t="e">
        <f t="shared" si="0"/>
        <v>#DIV/0!</v>
      </c>
      <c r="E19" s="66" t="s">
        <v>30</v>
      </c>
      <c r="F19" s="66" t="e">
        <f t="shared" si="1"/>
        <v>#DIV/0!</v>
      </c>
      <c r="G19" s="66" t="e">
        <f t="shared" si="2"/>
        <v>#DIV/0!</v>
      </c>
      <c r="H19" s="66">
        <v>0.93859999999999999</v>
      </c>
      <c r="I19" s="67" t="e">
        <f t="shared" si="3"/>
        <v>#DIV/0!</v>
      </c>
      <c r="J19" s="67" t="e">
        <f t="shared" si="4"/>
        <v>#DIV/0!</v>
      </c>
      <c r="K19" s="66" t="e">
        <f t="shared" si="5"/>
        <v>#DIV/0!</v>
      </c>
      <c r="L19" s="65" t="e">
        <f t="shared" si="6"/>
        <v>#DIV/0!</v>
      </c>
    </row>
    <row r="20" spans="1:12" s="46" customFormat="1" ht="15" x14ac:dyDescent="0.2">
      <c r="A20" s="76" t="s">
        <v>32</v>
      </c>
      <c r="B20" s="68"/>
      <c r="C20" s="66">
        <v>1</v>
      </c>
      <c r="D20" s="66" t="e">
        <f t="shared" si="0"/>
        <v>#DIV/0!</v>
      </c>
      <c r="E20" s="66" t="s">
        <v>30</v>
      </c>
      <c r="F20" s="66" t="e">
        <f t="shared" si="1"/>
        <v>#DIV/0!</v>
      </c>
      <c r="G20" s="66" t="e">
        <f t="shared" si="2"/>
        <v>#DIV/0!</v>
      </c>
      <c r="H20" s="66">
        <v>0.93859999999999999</v>
      </c>
      <c r="I20" s="67" t="e">
        <f t="shared" si="3"/>
        <v>#DIV/0!</v>
      </c>
      <c r="J20" s="67" t="e">
        <f t="shared" si="4"/>
        <v>#DIV/0!</v>
      </c>
      <c r="K20" s="66" t="e">
        <f t="shared" si="5"/>
        <v>#DIV/0!</v>
      </c>
      <c r="L20" s="65" t="e">
        <f t="shared" si="6"/>
        <v>#DIV/0!</v>
      </c>
    </row>
    <row r="21" spans="1:12" s="46" customFormat="1" ht="15" x14ac:dyDescent="0.2">
      <c r="A21" s="69" t="s">
        <v>33</v>
      </c>
      <c r="B21" s="68"/>
      <c r="C21" s="66">
        <v>0.98559689800000005</v>
      </c>
      <c r="D21" s="66" t="e">
        <f t="shared" si="0"/>
        <v>#DIV/0!</v>
      </c>
      <c r="E21" s="66" t="s">
        <v>34</v>
      </c>
      <c r="F21" s="66" t="e">
        <f t="shared" si="1"/>
        <v>#DIV/0!</v>
      </c>
      <c r="G21" s="66" t="e">
        <f t="shared" si="2"/>
        <v>#DIV/0!</v>
      </c>
      <c r="H21" s="66">
        <v>0.94210000000000005</v>
      </c>
      <c r="I21" s="67" t="e">
        <f t="shared" si="3"/>
        <v>#DIV/0!</v>
      </c>
      <c r="J21" s="67" t="e">
        <f t="shared" si="4"/>
        <v>#DIV/0!</v>
      </c>
      <c r="K21" s="66" t="e">
        <f t="shared" si="5"/>
        <v>#DIV/0!</v>
      </c>
      <c r="L21" s="65" t="e">
        <f t="shared" si="6"/>
        <v>#DIV/0!</v>
      </c>
    </row>
    <row r="22" spans="1:12" s="46" customFormat="1" ht="15" x14ac:dyDescent="0.2">
      <c r="A22" s="76" t="s">
        <v>35</v>
      </c>
      <c r="B22" s="68"/>
      <c r="C22" s="66">
        <v>0.98559689800000005</v>
      </c>
      <c r="D22" s="66" t="e">
        <f t="shared" si="0"/>
        <v>#DIV/0!</v>
      </c>
      <c r="E22" s="66" t="s">
        <v>34</v>
      </c>
      <c r="F22" s="66" t="e">
        <f t="shared" si="1"/>
        <v>#DIV/0!</v>
      </c>
      <c r="G22" s="66" t="e">
        <f t="shared" si="2"/>
        <v>#DIV/0!</v>
      </c>
      <c r="H22" s="66">
        <v>0.94210000000000005</v>
      </c>
      <c r="I22" s="67" t="e">
        <f t="shared" si="3"/>
        <v>#DIV/0!</v>
      </c>
      <c r="J22" s="67" t="e">
        <f t="shared" si="4"/>
        <v>#DIV/0!</v>
      </c>
      <c r="K22" s="66" t="e">
        <f t="shared" si="5"/>
        <v>#DIV/0!</v>
      </c>
      <c r="L22" s="65" t="e">
        <f t="shared" si="6"/>
        <v>#DIV/0!</v>
      </c>
    </row>
    <row r="23" spans="1:12" s="46" customFormat="1" ht="15" x14ac:dyDescent="0.2">
      <c r="A23" s="69" t="s">
        <v>36</v>
      </c>
      <c r="B23" s="68"/>
      <c r="C23" s="66">
        <v>0.973132675</v>
      </c>
      <c r="D23" s="66" t="e">
        <f t="shared" si="0"/>
        <v>#DIV/0!</v>
      </c>
      <c r="E23" s="66" t="s">
        <v>37</v>
      </c>
      <c r="F23" s="66" t="e">
        <f t="shared" si="1"/>
        <v>#DIV/0!</v>
      </c>
      <c r="G23" s="66" t="e">
        <f t="shared" si="2"/>
        <v>#DIV/0!</v>
      </c>
      <c r="H23" s="66">
        <v>0.94530000000000003</v>
      </c>
      <c r="I23" s="67" t="e">
        <f t="shared" si="3"/>
        <v>#DIV/0!</v>
      </c>
      <c r="J23" s="67" t="e">
        <f t="shared" si="4"/>
        <v>#DIV/0!</v>
      </c>
      <c r="K23" s="66" t="e">
        <f t="shared" si="5"/>
        <v>#DIV/0!</v>
      </c>
      <c r="L23" s="65" t="e">
        <f t="shared" si="6"/>
        <v>#DIV/0!</v>
      </c>
    </row>
    <row r="24" spans="1:12" s="46" customFormat="1" ht="15" x14ac:dyDescent="0.2">
      <c r="A24" s="76" t="s">
        <v>38</v>
      </c>
      <c r="B24" s="68"/>
      <c r="C24" s="66">
        <v>0.973132675</v>
      </c>
      <c r="D24" s="66" t="e">
        <f t="shared" si="0"/>
        <v>#DIV/0!</v>
      </c>
      <c r="E24" s="66" t="s">
        <v>37</v>
      </c>
      <c r="F24" s="66" t="e">
        <f t="shared" si="1"/>
        <v>#DIV/0!</v>
      </c>
      <c r="G24" s="66" t="e">
        <f t="shared" si="2"/>
        <v>#DIV/0!</v>
      </c>
      <c r="H24" s="66">
        <v>0.94530000000000003</v>
      </c>
      <c r="I24" s="67" t="e">
        <f t="shared" si="3"/>
        <v>#DIV/0!</v>
      </c>
      <c r="J24" s="67" t="e">
        <f t="shared" si="4"/>
        <v>#DIV/0!</v>
      </c>
      <c r="K24" s="66" t="e">
        <f t="shared" si="5"/>
        <v>#DIV/0!</v>
      </c>
      <c r="L24" s="65" t="e">
        <f t="shared" si="6"/>
        <v>#DIV/0!</v>
      </c>
    </row>
    <row r="25" spans="1:12" s="46" customFormat="1" ht="15" x14ac:dyDescent="0.2">
      <c r="A25" s="76" t="s">
        <v>39</v>
      </c>
      <c r="B25" s="68"/>
      <c r="C25" s="66">
        <v>0.973132675</v>
      </c>
      <c r="D25" s="66" t="e">
        <f t="shared" si="0"/>
        <v>#DIV/0!</v>
      </c>
      <c r="E25" s="66" t="s">
        <v>40</v>
      </c>
      <c r="F25" s="66" t="e">
        <f t="shared" si="1"/>
        <v>#DIV/0!</v>
      </c>
      <c r="G25" s="66" t="e">
        <f t="shared" si="2"/>
        <v>#DIV/0!</v>
      </c>
      <c r="H25" s="66">
        <v>0.94530000000000003</v>
      </c>
      <c r="I25" s="67" t="e">
        <f t="shared" si="3"/>
        <v>#DIV/0!</v>
      </c>
      <c r="J25" s="67" t="e">
        <f t="shared" si="4"/>
        <v>#DIV/0!</v>
      </c>
      <c r="K25" s="66" t="e">
        <f t="shared" si="5"/>
        <v>#DIV/0!</v>
      </c>
      <c r="L25" s="65" t="e">
        <f t="shared" si="6"/>
        <v>#DIV/0!</v>
      </c>
    </row>
    <row r="26" spans="1:12" s="46" customFormat="1" ht="15" x14ac:dyDescent="0.2">
      <c r="A26" s="69" t="s">
        <v>41</v>
      </c>
      <c r="B26" s="68"/>
      <c r="C26" s="66">
        <v>0.96223802000000003</v>
      </c>
      <c r="D26" s="66" t="e">
        <f t="shared" si="0"/>
        <v>#DIV/0!</v>
      </c>
      <c r="E26" s="66" t="s">
        <v>42</v>
      </c>
      <c r="F26" s="66" t="e">
        <f t="shared" si="1"/>
        <v>#DIV/0!</v>
      </c>
      <c r="G26" s="66" t="e">
        <f t="shared" si="2"/>
        <v>#DIV/0!</v>
      </c>
      <c r="H26" s="66">
        <v>0.94810000000000005</v>
      </c>
      <c r="I26" s="67" t="e">
        <f t="shared" si="3"/>
        <v>#DIV/0!</v>
      </c>
      <c r="J26" s="67" t="e">
        <f t="shared" si="4"/>
        <v>#DIV/0!</v>
      </c>
      <c r="K26" s="66" t="e">
        <f t="shared" si="5"/>
        <v>#DIV/0!</v>
      </c>
      <c r="L26" s="65" t="e">
        <f t="shared" si="6"/>
        <v>#DIV/0!</v>
      </c>
    </row>
    <row r="27" spans="1:12" s="46" customFormat="1" ht="15" x14ac:dyDescent="0.2">
      <c r="A27" s="76" t="s">
        <v>43</v>
      </c>
      <c r="B27" s="68"/>
      <c r="C27" s="66">
        <v>0.96223802000000003</v>
      </c>
      <c r="D27" s="66" t="e">
        <f t="shared" si="0"/>
        <v>#DIV/0!</v>
      </c>
      <c r="E27" s="66" t="s">
        <v>42</v>
      </c>
      <c r="F27" s="66" t="e">
        <f t="shared" si="1"/>
        <v>#DIV/0!</v>
      </c>
      <c r="G27" s="66" t="e">
        <f t="shared" si="2"/>
        <v>#DIV/0!</v>
      </c>
      <c r="H27" s="66">
        <v>0.94810000000000005</v>
      </c>
      <c r="I27" s="67" t="e">
        <f t="shared" si="3"/>
        <v>#DIV/0!</v>
      </c>
      <c r="J27" s="67" t="e">
        <f t="shared" si="4"/>
        <v>#DIV/0!</v>
      </c>
      <c r="K27" s="66" t="e">
        <f t="shared" si="5"/>
        <v>#DIV/0!</v>
      </c>
      <c r="L27" s="65" t="e">
        <f t="shared" si="6"/>
        <v>#DIV/0!</v>
      </c>
    </row>
    <row r="28" spans="1:12" s="46" customFormat="1" ht="15" x14ac:dyDescent="0.2">
      <c r="A28" s="69" t="s">
        <v>44</v>
      </c>
      <c r="B28" s="68"/>
      <c r="C28" s="66">
        <v>0.95263595199999995</v>
      </c>
      <c r="D28" s="66" t="e">
        <f t="shared" si="0"/>
        <v>#DIV/0!</v>
      </c>
      <c r="E28" s="66" t="s">
        <v>45</v>
      </c>
      <c r="F28" s="66" t="e">
        <f t="shared" si="1"/>
        <v>#DIV/0!</v>
      </c>
      <c r="G28" s="66" t="e">
        <f t="shared" si="2"/>
        <v>#DIV/0!</v>
      </c>
      <c r="H28" s="66">
        <v>0.95069999999999999</v>
      </c>
      <c r="I28" s="67" t="e">
        <f t="shared" si="3"/>
        <v>#DIV/0!</v>
      </c>
      <c r="J28" s="67" t="e">
        <f t="shared" si="4"/>
        <v>#DIV/0!</v>
      </c>
      <c r="K28" s="66" t="e">
        <f t="shared" si="5"/>
        <v>#DIV/0!</v>
      </c>
      <c r="L28" s="65" t="e">
        <f t="shared" si="6"/>
        <v>#DIV/0!</v>
      </c>
    </row>
    <row r="29" spans="1:12" s="46" customFormat="1" ht="15" x14ac:dyDescent="0.2">
      <c r="A29" s="76" t="s">
        <v>46</v>
      </c>
      <c r="B29" s="68"/>
      <c r="C29" s="66">
        <v>0.95263595199999995</v>
      </c>
      <c r="D29" s="66" t="e">
        <f t="shared" si="0"/>
        <v>#DIV/0!</v>
      </c>
      <c r="E29" s="66" t="s">
        <v>45</v>
      </c>
      <c r="F29" s="66" t="e">
        <f t="shared" si="1"/>
        <v>#DIV/0!</v>
      </c>
      <c r="G29" s="66" t="e">
        <f t="shared" si="2"/>
        <v>#DIV/0!</v>
      </c>
      <c r="H29" s="66">
        <v>0.95069999999999999</v>
      </c>
      <c r="I29" s="67" t="e">
        <f t="shared" si="3"/>
        <v>#DIV/0!</v>
      </c>
      <c r="J29" s="67" t="e">
        <f t="shared" si="4"/>
        <v>#DIV/0!</v>
      </c>
      <c r="K29" s="66" t="e">
        <f t="shared" si="5"/>
        <v>#DIV/0!</v>
      </c>
      <c r="L29" s="65" t="e">
        <f t="shared" si="6"/>
        <v>#DIV/0!</v>
      </c>
    </row>
    <row r="30" spans="1:12" s="46" customFormat="1" ht="15" x14ac:dyDescent="0.2">
      <c r="A30" s="76" t="s">
        <v>47</v>
      </c>
      <c r="B30" s="68"/>
      <c r="C30" s="66">
        <v>0.95263595199999995</v>
      </c>
      <c r="D30" s="66" t="e">
        <f t="shared" si="0"/>
        <v>#DIV/0!</v>
      </c>
      <c r="E30" s="66" t="s">
        <v>45</v>
      </c>
      <c r="F30" s="66" t="e">
        <f t="shared" si="1"/>
        <v>#DIV/0!</v>
      </c>
      <c r="G30" s="66" t="e">
        <f t="shared" si="2"/>
        <v>#DIV/0!</v>
      </c>
      <c r="H30" s="66">
        <v>0.95069999999999999</v>
      </c>
      <c r="I30" s="67" t="e">
        <f t="shared" si="3"/>
        <v>#DIV/0!</v>
      </c>
      <c r="J30" s="67" t="e">
        <f t="shared" si="4"/>
        <v>#DIV/0!</v>
      </c>
      <c r="K30" s="66" t="e">
        <f t="shared" si="5"/>
        <v>#DIV/0!</v>
      </c>
      <c r="L30" s="65" t="e">
        <f t="shared" si="6"/>
        <v>#DIV/0!</v>
      </c>
    </row>
    <row r="31" spans="1:12" ht="15" x14ac:dyDescent="0.2">
      <c r="A31" s="69" t="s">
        <v>48</v>
      </c>
      <c r="B31" s="68"/>
      <c r="C31" s="66">
        <v>0.94404948799999999</v>
      </c>
      <c r="D31" s="66" t="e">
        <f t="shared" si="0"/>
        <v>#DIV/0!</v>
      </c>
      <c r="E31" s="66" t="s">
        <v>49</v>
      </c>
      <c r="F31" s="66" t="e">
        <f t="shared" si="1"/>
        <v>#DIV/0!</v>
      </c>
      <c r="G31" s="66" t="e">
        <f t="shared" si="2"/>
        <v>#DIV/0!</v>
      </c>
      <c r="H31" s="66">
        <v>0.95299999999999996</v>
      </c>
      <c r="I31" s="67" t="e">
        <f t="shared" si="3"/>
        <v>#DIV/0!</v>
      </c>
      <c r="J31" s="67" t="e">
        <f t="shared" si="4"/>
        <v>#DIV/0!</v>
      </c>
      <c r="K31" s="66" t="e">
        <f t="shared" si="5"/>
        <v>#DIV/0!</v>
      </c>
      <c r="L31" s="65" t="e">
        <f t="shared" si="6"/>
        <v>#DIV/0!</v>
      </c>
    </row>
    <row r="32" spans="1:12" ht="15" x14ac:dyDescent="0.2">
      <c r="A32" s="69" t="s">
        <v>50</v>
      </c>
      <c r="B32" s="68"/>
      <c r="C32" s="66">
        <v>0.92946172999999999</v>
      </c>
      <c r="D32" s="66" t="e">
        <f t="shared" si="0"/>
        <v>#DIV/0!</v>
      </c>
      <c r="E32" s="66" t="s">
        <v>51</v>
      </c>
      <c r="F32" s="66" t="e">
        <f t="shared" si="1"/>
        <v>#DIV/0!</v>
      </c>
      <c r="G32" s="66" t="e">
        <f t="shared" si="2"/>
        <v>#DIV/0!</v>
      </c>
      <c r="H32" s="66">
        <v>0.95699999999999996</v>
      </c>
      <c r="I32" s="67" t="e">
        <f t="shared" si="3"/>
        <v>#DIV/0!</v>
      </c>
      <c r="J32" s="67" t="e">
        <f t="shared" si="4"/>
        <v>#DIV/0!</v>
      </c>
      <c r="K32" s="66" t="e">
        <f t="shared" si="5"/>
        <v>#DIV/0!</v>
      </c>
      <c r="L32" s="65" t="e">
        <f t="shared" si="6"/>
        <v>#DIV/0!</v>
      </c>
    </row>
    <row r="33" spans="1:12" ht="15" x14ac:dyDescent="0.2">
      <c r="A33" s="69" t="s">
        <v>52</v>
      </c>
      <c r="B33" s="68"/>
      <c r="C33" s="66">
        <v>0.92327578200000004</v>
      </c>
      <c r="D33" s="66" t="e">
        <f t="shared" si="0"/>
        <v>#DIV/0!</v>
      </c>
      <c r="E33" s="66" t="s">
        <v>53</v>
      </c>
      <c r="F33" s="66" t="e">
        <f t="shared" si="1"/>
        <v>#DIV/0!</v>
      </c>
      <c r="G33" s="66" t="e">
        <f t="shared" si="2"/>
        <v>#DIV/0!</v>
      </c>
      <c r="H33" s="66">
        <v>0.95879999999999999</v>
      </c>
      <c r="I33" s="67" t="e">
        <f t="shared" si="3"/>
        <v>#DIV/0!</v>
      </c>
      <c r="J33" s="67" t="e">
        <f t="shared" si="4"/>
        <v>#DIV/0!</v>
      </c>
      <c r="K33" s="66" t="e">
        <f t="shared" si="5"/>
        <v>#DIV/0!</v>
      </c>
      <c r="L33" s="65" t="e">
        <f t="shared" si="6"/>
        <v>#DIV/0!</v>
      </c>
    </row>
    <row r="34" spans="1:12" ht="15" x14ac:dyDescent="0.2">
      <c r="A34" s="69" t="s">
        <v>54</v>
      </c>
      <c r="B34" s="68"/>
      <c r="C34" s="66">
        <v>0.91764380000000001</v>
      </c>
      <c r="D34" s="66" t="e">
        <f t="shared" si="0"/>
        <v>#DIV/0!</v>
      </c>
      <c r="E34" s="66" t="s">
        <v>55</v>
      </c>
      <c r="F34" s="66" t="e">
        <f t="shared" si="1"/>
        <v>#DIV/0!</v>
      </c>
      <c r="G34" s="66" t="e">
        <f t="shared" si="2"/>
        <v>#DIV/0!</v>
      </c>
      <c r="H34" s="66">
        <v>0.96040000000000003</v>
      </c>
      <c r="I34" s="67" t="e">
        <f t="shared" si="3"/>
        <v>#DIV/0!</v>
      </c>
      <c r="J34" s="67" t="e">
        <f t="shared" si="4"/>
        <v>#DIV/0!</v>
      </c>
      <c r="K34" s="66" t="e">
        <f t="shared" si="5"/>
        <v>#DIV/0!</v>
      </c>
      <c r="L34" s="65" t="e">
        <f t="shared" si="6"/>
        <v>#DIV/0!</v>
      </c>
    </row>
    <row r="35" spans="1:12" ht="15" x14ac:dyDescent="0.2">
      <c r="A35" s="69" t="s">
        <v>56</v>
      </c>
      <c r="B35" s="68"/>
      <c r="C35" s="66">
        <v>0.90758009399999995</v>
      </c>
      <c r="D35" s="66" t="e">
        <f t="shared" si="0"/>
        <v>#DIV/0!</v>
      </c>
      <c r="E35" s="66" t="s">
        <v>57</v>
      </c>
      <c r="F35" s="66" t="e">
        <f t="shared" si="1"/>
        <v>#DIV/0!</v>
      </c>
      <c r="G35" s="66" t="e">
        <f t="shared" si="2"/>
        <v>#DIV/0!</v>
      </c>
      <c r="H35" s="66">
        <v>0.99629999999999996</v>
      </c>
      <c r="I35" s="67" t="e">
        <f t="shared" si="3"/>
        <v>#DIV/0!</v>
      </c>
      <c r="J35" s="67" t="e">
        <f t="shared" si="4"/>
        <v>#DIV/0!</v>
      </c>
      <c r="K35" s="66" t="e">
        <f t="shared" si="5"/>
        <v>#DIV/0!</v>
      </c>
      <c r="L35" s="65" t="e">
        <f t="shared" si="6"/>
        <v>#DIV/0!</v>
      </c>
    </row>
    <row r="36" spans="1:12" s="73" customFormat="1" ht="15.75" x14ac:dyDescent="0.25">
      <c r="A36" s="51" t="s">
        <v>58</v>
      </c>
      <c r="B36" s="75"/>
      <c r="C36" s="49"/>
      <c r="D36" s="49" t="e">
        <f>SUM(D11:D35)</f>
        <v>#DIV/0!</v>
      </c>
      <c r="E36" s="49"/>
      <c r="F36" s="49" t="e">
        <f>SUM(F11:F35)</f>
        <v>#DIV/0!</v>
      </c>
      <c r="G36" s="49" t="e">
        <f>SUM(G11:G35)</f>
        <v>#DIV/0!</v>
      </c>
      <c r="H36" s="49"/>
      <c r="I36" s="49" t="e">
        <f>SUM(I11:I35)</f>
        <v>#DIV/0!</v>
      </c>
      <c r="J36" s="49" t="e">
        <f>SUM(J11:J35)</f>
        <v>#DIV/0!</v>
      </c>
      <c r="K36" s="49" t="e">
        <f>SUM(K11:K35)</f>
        <v>#DIV/0!</v>
      </c>
      <c r="L36" s="49" t="e">
        <f>SUM(L11:L35)</f>
        <v>#DIV/0!</v>
      </c>
    </row>
    <row r="37" spans="1:12" s="73" customFormat="1" ht="15" x14ac:dyDescent="0.2">
      <c r="A37" s="69" t="s">
        <v>59</v>
      </c>
      <c r="B37" s="68"/>
      <c r="C37" s="66">
        <v>0.977472071</v>
      </c>
      <c r="D37" s="66" t="e">
        <f t="shared" ref="D37:D44" si="7">(B37*$E$6*1.0059*C37)/$E$7</f>
        <v>#DIV/0!</v>
      </c>
      <c r="E37" s="66" t="s">
        <v>60</v>
      </c>
      <c r="F37" s="66" t="e">
        <f t="shared" ref="F37:F44" si="8">D37*E37</f>
        <v>#DIV/0!</v>
      </c>
      <c r="G37" s="66" t="e">
        <f t="shared" ref="G37:G44" si="9">(F37/$E$5)*100</f>
        <v>#DIV/0!</v>
      </c>
      <c r="H37" s="66">
        <v>0.94169999999999998</v>
      </c>
      <c r="I37" s="67" t="e">
        <f t="shared" ref="I37:I44" si="10">D37*H37</f>
        <v>#DIV/0!</v>
      </c>
      <c r="J37" s="67" t="e">
        <f t="shared" ref="J37:J44" si="11">I37/$E$5</f>
        <v>#DIV/0!</v>
      </c>
      <c r="K37" s="66" t="e">
        <f t="shared" ref="K37:K44" si="12">D37*H37</f>
        <v>#DIV/0!</v>
      </c>
      <c r="L37" s="65" t="e">
        <f t="shared" ref="L37:L44" si="13">J37/$G$104</f>
        <v>#DIV/0!</v>
      </c>
    </row>
    <row r="38" spans="1:12" s="74" customFormat="1" ht="15" x14ac:dyDescent="0.2">
      <c r="A38" s="69" t="s">
        <v>61</v>
      </c>
      <c r="B38" s="68"/>
      <c r="C38" s="66">
        <v>0.95512879699999997</v>
      </c>
      <c r="D38" s="66" t="e">
        <f t="shared" si="7"/>
        <v>#DIV/0!</v>
      </c>
      <c r="E38" s="66" t="s">
        <v>42</v>
      </c>
      <c r="F38" s="66" t="e">
        <f t="shared" si="8"/>
        <v>#DIV/0!</v>
      </c>
      <c r="G38" s="66" t="e">
        <f t="shared" si="9"/>
        <v>#DIV/0!</v>
      </c>
      <c r="H38" s="66">
        <v>0.94769999999999999</v>
      </c>
      <c r="I38" s="67" t="e">
        <f t="shared" si="10"/>
        <v>#DIV/0!</v>
      </c>
      <c r="J38" s="67" t="e">
        <f t="shared" si="11"/>
        <v>#DIV/0!</v>
      </c>
      <c r="K38" s="66" t="e">
        <f t="shared" si="12"/>
        <v>#DIV/0!</v>
      </c>
      <c r="L38" s="65" t="e">
        <f t="shared" si="13"/>
        <v>#DIV/0!</v>
      </c>
    </row>
    <row r="39" spans="1:12" s="74" customFormat="1" ht="15" x14ac:dyDescent="0.2">
      <c r="A39" s="69" t="s">
        <v>62</v>
      </c>
      <c r="B39" s="68"/>
      <c r="C39" s="66">
        <v>0.95512879699999997</v>
      </c>
      <c r="D39" s="66" t="e">
        <f t="shared" si="7"/>
        <v>#DIV/0!</v>
      </c>
      <c r="E39" s="66" t="s">
        <v>42</v>
      </c>
      <c r="F39" s="66" t="e">
        <f t="shared" si="8"/>
        <v>#DIV/0!</v>
      </c>
      <c r="G39" s="66" t="e">
        <f t="shared" si="9"/>
        <v>#DIV/0!</v>
      </c>
      <c r="H39" s="66">
        <v>0.94769999999999999</v>
      </c>
      <c r="I39" s="67" t="e">
        <f t="shared" si="10"/>
        <v>#DIV/0!</v>
      </c>
      <c r="J39" s="67" t="e">
        <f t="shared" si="11"/>
        <v>#DIV/0!</v>
      </c>
      <c r="K39" s="66" t="e">
        <f t="shared" si="12"/>
        <v>#DIV/0!</v>
      </c>
      <c r="L39" s="65" t="e">
        <f t="shared" si="13"/>
        <v>#DIV/0!</v>
      </c>
    </row>
    <row r="40" spans="1:12" ht="15" x14ac:dyDescent="0.2">
      <c r="A40" s="69" t="s">
        <v>63</v>
      </c>
      <c r="B40" s="68"/>
      <c r="C40" s="66">
        <v>0.94580371200000002</v>
      </c>
      <c r="D40" s="66" t="e">
        <f t="shared" si="7"/>
        <v>#DIV/0!</v>
      </c>
      <c r="E40" s="66" t="s">
        <v>64</v>
      </c>
      <c r="F40" s="66" t="e">
        <f t="shared" si="8"/>
        <v>#DIV/0!</v>
      </c>
      <c r="G40" s="66" t="e">
        <f t="shared" si="9"/>
        <v>#DIV/0!</v>
      </c>
      <c r="H40" s="66">
        <v>0.95030000000000003</v>
      </c>
      <c r="I40" s="67" t="e">
        <f t="shared" si="10"/>
        <v>#DIV/0!</v>
      </c>
      <c r="J40" s="67" t="e">
        <f t="shared" si="11"/>
        <v>#DIV/0!</v>
      </c>
      <c r="K40" s="66" t="e">
        <f t="shared" si="12"/>
        <v>#DIV/0!</v>
      </c>
      <c r="L40" s="65" t="e">
        <f t="shared" si="13"/>
        <v>#DIV/0!</v>
      </c>
    </row>
    <row r="41" spans="1:12" ht="15" x14ac:dyDescent="0.2">
      <c r="A41" s="69" t="s">
        <v>65</v>
      </c>
      <c r="B41" s="68"/>
      <c r="C41" s="66">
        <v>0.93758655700000004</v>
      </c>
      <c r="D41" s="66" t="e">
        <f t="shared" si="7"/>
        <v>#DIV/0!</v>
      </c>
      <c r="E41" s="66" t="s">
        <v>49</v>
      </c>
      <c r="F41" s="66" t="e">
        <f t="shared" si="8"/>
        <v>#DIV/0!</v>
      </c>
      <c r="G41" s="66" t="e">
        <f t="shared" si="9"/>
        <v>#DIV/0!</v>
      </c>
      <c r="H41" s="66">
        <v>0.95269999999999999</v>
      </c>
      <c r="I41" s="67" t="e">
        <f t="shared" si="10"/>
        <v>#DIV/0!</v>
      </c>
      <c r="J41" s="67" t="e">
        <f t="shared" si="11"/>
        <v>#DIV/0!</v>
      </c>
      <c r="K41" s="66" t="e">
        <f t="shared" si="12"/>
        <v>#DIV/0!</v>
      </c>
      <c r="L41" s="65" t="e">
        <f t="shared" si="13"/>
        <v>#DIV/0!</v>
      </c>
    </row>
    <row r="42" spans="1:12" ht="15" x14ac:dyDescent="0.2">
      <c r="A42" s="69" t="s">
        <v>66</v>
      </c>
      <c r="B42" s="68"/>
      <c r="C42" s="66">
        <v>0.93758655700000004</v>
      </c>
      <c r="D42" s="66" t="e">
        <f t="shared" si="7"/>
        <v>#DIV/0!</v>
      </c>
      <c r="E42" s="66" t="s">
        <v>49</v>
      </c>
      <c r="F42" s="66" t="e">
        <f t="shared" si="8"/>
        <v>#DIV/0!</v>
      </c>
      <c r="G42" s="66" t="e">
        <f t="shared" si="9"/>
        <v>#DIV/0!</v>
      </c>
      <c r="H42" s="66">
        <v>0.95269999999999999</v>
      </c>
      <c r="I42" s="67" t="e">
        <f t="shared" si="10"/>
        <v>#DIV/0!</v>
      </c>
      <c r="J42" s="67" t="e">
        <f t="shared" si="11"/>
        <v>#DIV/0!</v>
      </c>
      <c r="K42" s="66" t="e">
        <f t="shared" si="12"/>
        <v>#DIV/0!</v>
      </c>
      <c r="L42" s="65" t="e">
        <f t="shared" si="13"/>
        <v>#DIV/0!</v>
      </c>
    </row>
    <row r="43" spans="1:12" ht="15" x14ac:dyDescent="0.2">
      <c r="A43" s="69" t="s">
        <v>67</v>
      </c>
      <c r="B43" s="68"/>
      <c r="C43" s="66">
        <v>0.93758655700000004</v>
      </c>
      <c r="D43" s="66" t="e">
        <f t="shared" si="7"/>
        <v>#DIV/0!</v>
      </c>
      <c r="E43" s="66" t="s">
        <v>49</v>
      </c>
      <c r="F43" s="66" t="e">
        <f t="shared" si="8"/>
        <v>#DIV/0!</v>
      </c>
      <c r="G43" s="66" t="e">
        <f t="shared" si="9"/>
        <v>#DIV/0!</v>
      </c>
      <c r="H43" s="66">
        <v>0.95269999999999999</v>
      </c>
      <c r="I43" s="67" t="e">
        <f t="shared" si="10"/>
        <v>#DIV/0!</v>
      </c>
      <c r="J43" s="67" t="e">
        <f t="shared" si="11"/>
        <v>#DIV/0!</v>
      </c>
      <c r="K43" s="66" t="e">
        <f t="shared" si="12"/>
        <v>#DIV/0!</v>
      </c>
      <c r="L43" s="65" t="e">
        <f t="shared" si="13"/>
        <v>#DIV/0!</v>
      </c>
    </row>
    <row r="44" spans="1:12" ht="15" x14ac:dyDescent="0.2">
      <c r="A44" s="69" t="s">
        <v>68</v>
      </c>
      <c r="B44" s="68"/>
      <c r="C44" s="66">
        <v>0.93758655700000004</v>
      </c>
      <c r="D44" s="66" t="e">
        <f t="shared" si="7"/>
        <v>#DIV/0!</v>
      </c>
      <c r="E44" s="66" t="s">
        <v>49</v>
      </c>
      <c r="F44" s="66" t="e">
        <f t="shared" si="8"/>
        <v>#DIV/0!</v>
      </c>
      <c r="G44" s="66" t="e">
        <f t="shared" si="9"/>
        <v>#DIV/0!</v>
      </c>
      <c r="H44" s="66">
        <v>0.95269999999999999</v>
      </c>
      <c r="I44" s="67" t="e">
        <f t="shared" si="10"/>
        <v>#DIV/0!</v>
      </c>
      <c r="J44" s="67" t="e">
        <f t="shared" si="11"/>
        <v>#DIV/0!</v>
      </c>
      <c r="K44" s="66" t="e">
        <f t="shared" si="12"/>
        <v>#DIV/0!</v>
      </c>
      <c r="L44" s="65" t="e">
        <f t="shared" si="13"/>
        <v>#DIV/0!</v>
      </c>
    </row>
    <row r="45" spans="1:12" s="73" customFormat="1" ht="15.75" x14ac:dyDescent="0.25">
      <c r="A45" s="51" t="s">
        <v>69</v>
      </c>
      <c r="B45" s="50"/>
      <c r="C45" s="49"/>
      <c r="D45" s="49" t="e">
        <f>SUM(D41:D44)</f>
        <v>#DIV/0!</v>
      </c>
      <c r="E45" s="49"/>
      <c r="F45" s="49" t="e">
        <f>SUM(F41:F44)</f>
        <v>#DIV/0!</v>
      </c>
      <c r="G45" s="49" t="e">
        <f>SUM(G41:G44)</f>
        <v>#DIV/0!</v>
      </c>
      <c r="H45" s="49"/>
      <c r="I45" s="49" t="e">
        <f>SUM(I41:I44)</f>
        <v>#DIV/0!</v>
      </c>
      <c r="J45" s="49" t="e">
        <f>SUM(J41:J44)</f>
        <v>#DIV/0!</v>
      </c>
      <c r="K45" s="49" t="e">
        <f>SUM(K41:K44)</f>
        <v>#DIV/0!</v>
      </c>
      <c r="L45" s="49" t="e">
        <f>SUM(L41:L44)</f>
        <v>#DIV/0!</v>
      </c>
    </row>
    <row r="46" spans="1:12" s="73" customFormat="1" ht="15.75" x14ac:dyDescent="0.25">
      <c r="A46" s="51" t="s">
        <v>70</v>
      </c>
      <c r="B46" s="50"/>
      <c r="C46" s="49"/>
      <c r="D46" s="49" t="e">
        <f>SUM(D37:D44)</f>
        <v>#DIV/0!</v>
      </c>
      <c r="E46" s="49"/>
      <c r="F46" s="49" t="e">
        <f>SUM(F37:F44)</f>
        <v>#DIV/0!</v>
      </c>
      <c r="G46" s="49" t="e">
        <f>SUM(G37:G44)</f>
        <v>#DIV/0!</v>
      </c>
      <c r="H46" s="49"/>
      <c r="I46" s="49" t="e">
        <f>SUM(I37:I44)</f>
        <v>#DIV/0!</v>
      </c>
      <c r="J46" s="49" t="e">
        <f>SUM(J37:J44)</f>
        <v>#DIV/0!</v>
      </c>
      <c r="K46" s="49" t="e">
        <f>SUM(K37:K44)</f>
        <v>#DIV/0!</v>
      </c>
      <c r="L46" s="49" t="e">
        <f>SUM(L37:L44)</f>
        <v>#DIV/0!</v>
      </c>
    </row>
    <row r="47" spans="1:12" ht="15" x14ac:dyDescent="0.2">
      <c r="A47" s="69" t="s">
        <v>71</v>
      </c>
      <c r="B47" s="68"/>
      <c r="C47" s="66">
        <v>0.93130828200000004</v>
      </c>
      <c r="D47" s="66" t="e">
        <f t="shared" ref="D47:D53" si="14">(B47*$E$6*1.0059*C47)/$E$7</f>
        <v>#DIV/0!</v>
      </c>
      <c r="E47" s="66" t="s">
        <v>72</v>
      </c>
      <c r="F47" s="66" t="e">
        <f t="shared" ref="F47:F53" si="15">D47*E47</f>
        <v>#DIV/0!</v>
      </c>
      <c r="G47" s="66" t="e">
        <f t="shared" ref="G47:G53" si="16">(F47/$E$5)*100</f>
        <v>#DIV/0!</v>
      </c>
      <c r="H47" s="66">
        <v>0.95240000000000002</v>
      </c>
      <c r="I47" s="67" t="e">
        <f t="shared" ref="I47:I53" si="17">D47*H47</f>
        <v>#DIV/0!</v>
      </c>
      <c r="J47" s="67" t="e">
        <f t="shared" ref="J47:J53" si="18">I47/$E$5</f>
        <v>#DIV/0!</v>
      </c>
      <c r="K47" s="66" t="e">
        <f t="shared" ref="K47:K53" si="19">D47*H47</f>
        <v>#DIV/0!</v>
      </c>
      <c r="L47" s="65" t="e">
        <f t="shared" ref="L47:L53" si="20">J47/$G$104</f>
        <v>#DIV/0!</v>
      </c>
    </row>
    <row r="48" spans="1:12" ht="15" x14ac:dyDescent="0.2">
      <c r="A48" s="69" t="s">
        <v>73</v>
      </c>
      <c r="B48" s="68"/>
      <c r="C48" s="66">
        <v>0.93130828200000004</v>
      </c>
      <c r="D48" s="66" t="e">
        <f t="shared" si="14"/>
        <v>#DIV/0!</v>
      </c>
      <c r="E48" s="66" t="s">
        <v>72</v>
      </c>
      <c r="F48" s="66" t="e">
        <f t="shared" si="15"/>
        <v>#DIV/0!</v>
      </c>
      <c r="G48" s="66" t="e">
        <f t="shared" si="16"/>
        <v>#DIV/0!</v>
      </c>
      <c r="H48" s="66">
        <v>0.95240000000000002</v>
      </c>
      <c r="I48" s="67" t="e">
        <f t="shared" si="17"/>
        <v>#DIV/0!</v>
      </c>
      <c r="J48" s="67" t="e">
        <f t="shared" si="18"/>
        <v>#DIV/0!</v>
      </c>
      <c r="K48" s="66" t="e">
        <f t="shared" si="19"/>
        <v>#DIV/0!</v>
      </c>
      <c r="L48" s="65" t="e">
        <f t="shared" si="20"/>
        <v>#DIV/0!</v>
      </c>
    </row>
    <row r="49" spans="1:12" ht="15" x14ac:dyDescent="0.2">
      <c r="A49" s="69" t="s">
        <v>74</v>
      </c>
      <c r="B49" s="68"/>
      <c r="C49" s="66">
        <v>0.93130828200000004</v>
      </c>
      <c r="D49" s="66" t="e">
        <f t="shared" si="14"/>
        <v>#DIV/0!</v>
      </c>
      <c r="E49" s="66" t="s">
        <v>72</v>
      </c>
      <c r="F49" s="66" t="e">
        <f t="shared" si="15"/>
        <v>#DIV/0!</v>
      </c>
      <c r="G49" s="66" t="e">
        <f t="shared" si="16"/>
        <v>#DIV/0!</v>
      </c>
      <c r="H49" s="66">
        <v>0.95240000000000002</v>
      </c>
      <c r="I49" s="67" t="e">
        <f t="shared" si="17"/>
        <v>#DIV/0!</v>
      </c>
      <c r="J49" s="67" t="e">
        <f t="shared" si="18"/>
        <v>#DIV/0!</v>
      </c>
      <c r="K49" s="66" t="e">
        <f t="shared" si="19"/>
        <v>#DIV/0!</v>
      </c>
      <c r="L49" s="65" t="e">
        <f t="shared" si="20"/>
        <v>#DIV/0!</v>
      </c>
    </row>
    <row r="50" spans="1:12" ht="15" x14ac:dyDescent="0.2">
      <c r="A50" s="69" t="s">
        <v>75</v>
      </c>
      <c r="B50" s="68"/>
      <c r="C50" s="66">
        <v>0.93130828200000004</v>
      </c>
      <c r="D50" s="66" t="e">
        <f t="shared" si="14"/>
        <v>#DIV/0!</v>
      </c>
      <c r="E50" s="66" t="s">
        <v>72</v>
      </c>
      <c r="F50" s="66" t="e">
        <f t="shared" si="15"/>
        <v>#DIV/0!</v>
      </c>
      <c r="G50" s="66" t="e">
        <f t="shared" si="16"/>
        <v>#DIV/0!</v>
      </c>
      <c r="H50" s="66">
        <v>0.95240000000000002</v>
      </c>
      <c r="I50" s="67" t="e">
        <f t="shared" si="17"/>
        <v>#DIV/0!</v>
      </c>
      <c r="J50" s="67" t="e">
        <f t="shared" si="18"/>
        <v>#DIV/0!</v>
      </c>
      <c r="K50" s="66" t="e">
        <f t="shared" si="19"/>
        <v>#DIV/0!</v>
      </c>
      <c r="L50" s="65" t="e">
        <f t="shared" si="20"/>
        <v>#DIV/0!</v>
      </c>
    </row>
    <row r="51" spans="1:12" ht="15" x14ac:dyDescent="0.2">
      <c r="A51" s="69" t="s">
        <v>76</v>
      </c>
      <c r="B51" s="68"/>
      <c r="C51" s="66">
        <v>0.93130828200000004</v>
      </c>
      <c r="D51" s="66" t="e">
        <f t="shared" si="14"/>
        <v>#DIV/0!</v>
      </c>
      <c r="E51" s="66" t="s">
        <v>72</v>
      </c>
      <c r="F51" s="66" t="e">
        <f t="shared" si="15"/>
        <v>#DIV/0!</v>
      </c>
      <c r="G51" s="66" t="e">
        <f t="shared" si="16"/>
        <v>#DIV/0!</v>
      </c>
      <c r="H51" s="66">
        <v>0.95240000000000002</v>
      </c>
      <c r="I51" s="67" t="e">
        <f t="shared" si="17"/>
        <v>#DIV/0!</v>
      </c>
      <c r="J51" s="67" t="e">
        <f t="shared" si="18"/>
        <v>#DIV/0!</v>
      </c>
      <c r="K51" s="66" t="e">
        <f t="shared" si="19"/>
        <v>#DIV/0!</v>
      </c>
      <c r="L51" s="65" t="e">
        <f t="shared" si="20"/>
        <v>#DIV/0!</v>
      </c>
    </row>
    <row r="52" spans="1:12" ht="15" x14ac:dyDescent="0.2">
      <c r="A52" s="69" t="s">
        <v>77</v>
      </c>
      <c r="B52" s="68"/>
      <c r="C52" s="66">
        <v>0.93130828200000004</v>
      </c>
      <c r="D52" s="66" t="e">
        <f t="shared" si="14"/>
        <v>#DIV/0!</v>
      </c>
      <c r="E52" s="66" t="s">
        <v>72</v>
      </c>
      <c r="F52" s="66" t="e">
        <f t="shared" si="15"/>
        <v>#DIV/0!</v>
      </c>
      <c r="G52" s="66" t="e">
        <f t="shared" si="16"/>
        <v>#DIV/0!</v>
      </c>
      <c r="H52" s="66">
        <v>0.95240000000000002</v>
      </c>
      <c r="I52" s="67" t="e">
        <f t="shared" si="17"/>
        <v>#DIV/0!</v>
      </c>
      <c r="J52" s="67" t="e">
        <f t="shared" si="18"/>
        <v>#DIV/0!</v>
      </c>
      <c r="K52" s="66" t="e">
        <f t="shared" si="19"/>
        <v>#DIV/0!</v>
      </c>
      <c r="L52" s="65" t="e">
        <f t="shared" si="20"/>
        <v>#DIV/0!</v>
      </c>
    </row>
    <row r="53" spans="1:12" ht="15" x14ac:dyDescent="0.2">
      <c r="A53" s="69" t="s">
        <v>132</v>
      </c>
      <c r="B53" s="68"/>
      <c r="C53" s="66">
        <v>0.93130828200000004</v>
      </c>
      <c r="D53" s="66" t="e">
        <f t="shared" si="14"/>
        <v>#DIV/0!</v>
      </c>
      <c r="E53" s="66" t="s">
        <v>72</v>
      </c>
      <c r="F53" s="66" t="e">
        <f t="shared" si="15"/>
        <v>#DIV/0!</v>
      </c>
      <c r="G53" s="66" t="e">
        <f t="shared" si="16"/>
        <v>#DIV/0!</v>
      </c>
      <c r="H53" s="66">
        <v>0.95240000000000002</v>
      </c>
      <c r="I53" s="67" t="e">
        <f t="shared" si="17"/>
        <v>#DIV/0!</v>
      </c>
      <c r="J53" s="67" t="e">
        <f t="shared" si="18"/>
        <v>#DIV/0!</v>
      </c>
      <c r="K53" s="66" t="e">
        <f t="shared" si="19"/>
        <v>#DIV/0!</v>
      </c>
      <c r="L53" s="65" t="e">
        <f t="shared" si="20"/>
        <v>#DIV/0!</v>
      </c>
    </row>
    <row r="54" spans="1:12" ht="15.75" x14ac:dyDescent="0.25">
      <c r="A54" s="51" t="s">
        <v>78</v>
      </c>
      <c r="B54" s="50"/>
      <c r="C54" s="66">
        <v>0</v>
      </c>
      <c r="D54" s="49" t="e">
        <f>SUM(D47:D52)</f>
        <v>#DIV/0!</v>
      </c>
      <c r="E54" s="49"/>
      <c r="F54" s="49" t="e">
        <f>SUM(F47:F52)</f>
        <v>#DIV/0!</v>
      </c>
      <c r="G54" s="49" t="e">
        <f>SUM(G47:G52)</f>
        <v>#DIV/0!</v>
      </c>
      <c r="H54" s="49"/>
      <c r="I54" s="49" t="e">
        <f>SUM(I47:I52)</f>
        <v>#DIV/0!</v>
      </c>
      <c r="J54" s="49" t="e">
        <f>SUM(J47:J52)</f>
        <v>#DIV/0!</v>
      </c>
      <c r="K54" s="49" t="e">
        <f>SUM(K47:K52)</f>
        <v>#DIV/0!</v>
      </c>
      <c r="L54" s="49" t="e">
        <f>SUM(L47:L52)</f>
        <v>#DIV/0!</v>
      </c>
    </row>
    <row r="55" spans="1:12" ht="15" x14ac:dyDescent="0.2">
      <c r="A55" s="69" t="s">
        <v>79</v>
      </c>
      <c r="B55" s="68"/>
      <c r="C55" s="66">
        <v>0.92484535099999998</v>
      </c>
      <c r="D55" s="66" t="e">
        <f>(B55*$E$6*1.0059*C55)/$E$7</f>
        <v>#DIV/0!</v>
      </c>
      <c r="E55" s="66" t="s">
        <v>72</v>
      </c>
      <c r="F55" s="66" t="e">
        <f>D55*E55</f>
        <v>#DIV/0!</v>
      </c>
      <c r="G55" s="66" t="e">
        <f>(F55/$E$5)*100</f>
        <v>#DIV/0!</v>
      </c>
      <c r="H55" s="66">
        <v>0.95199999999999996</v>
      </c>
      <c r="I55" s="67" t="e">
        <f>D55*H55</f>
        <v>#DIV/0!</v>
      </c>
      <c r="J55" s="67" t="e">
        <f>I55/$E$5</f>
        <v>#DIV/0!</v>
      </c>
      <c r="K55" s="66" t="e">
        <f>D55*H55</f>
        <v>#DIV/0!</v>
      </c>
      <c r="L55" s="65" t="e">
        <f>J55/$G$104</f>
        <v>#DIV/0!</v>
      </c>
    </row>
    <row r="56" spans="1:12" ht="15" x14ac:dyDescent="0.2">
      <c r="A56" s="69" t="s">
        <v>80</v>
      </c>
      <c r="B56" s="68"/>
      <c r="C56" s="66">
        <v>0.92484535099999998</v>
      </c>
      <c r="D56" s="66" t="e">
        <f>(B56*$E$6*1.0059*C56)/$E$7</f>
        <v>#DIV/0!</v>
      </c>
      <c r="E56" s="66" t="s">
        <v>72</v>
      </c>
      <c r="F56" s="66" t="e">
        <f>D56*E56</f>
        <v>#DIV/0!</v>
      </c>
      <c r="G56" s="66" t="e">
        <f>(F56/$E$5)*100</f>
        <v>#DIV/0!</v>
      </c>
      <c r="H56" s="66">
        <v>0.95199999999999996</v>
      </c>
      <c r="I56" s="67" t="e">
        <f>D56*H56</f>
        <v>#DIV/0!</v>
      </c>
      <c r="J56" s="67" t="e">
        <f>I56/$E$5</f>
        <v>#DIV/0!</v>
      </c>
      <c r="K56" s="66" t="e">
        <f>D56*H56</f>
        <v>#DIV/0!</v>
      </c>
      <c r="L56" s="65" t="e">
        <f>J56/$G$104</f>
        <v>#DIV/0!</v>
      </c>
    </row>
    <row r="57" spans="1:12" s="72" customFormat="1" ht="15" x14ac:dyDescent="0.2">
      <c r="A57" s="69" t="s">
        <v>81</v>
      </c>
      <c r="B57" s="68"/>
      <c r="C57" s="66">
        <v>0.92484535099999998</v>
      </c>
      <c r="D57" s="66" t="e">
        <f>(B57*$E$6*1.0059*C57)/$E$7</f>
        <v>#DIV/0!</v>
      </c>
      <c r="E57" s="66" t="s">
        <v>72</v>
      </c>
      <c r="F57" s="66" t="e">
        <f>D57*E57</f>
        <v>#DIV/0!</v>
      </c>
      <c r="G57" s="66" t="e">
        <f>(F57/$E$5)*100</f>
        <v>#DIV/0!</v>
      </c>
      <c r="H57" s="66">
        <v>0.95199999999999996</v>
      </c>
      <c r="I57" s="67" t="e">
        <f>D57*H57</f>
        <v>#DIV/0!</v>
      </c>
      <c r="J57" s="67" t="e">
        <f>I57/$E$5</f>
        <v>#DIV/0!</v>
      </c>
      <c r="K57" s="66" t="e">
        <f>D57*H57</f>
        <v>#DIV/0!</v>
      </c>
      <c r="L57" s="65" t="e">
        <f>J57/$G$104</f>
        <v>#DIV/0!</v>
      </c>
    </row>
    <row r="58" spans="1:12" ht="15" x14ac:dyDescent="0.2">
      <c r="A58" s="69" t="s">
        <v>82</v>
      </c>
      <c r="B58" s="68"/>
      <c r="C58" s="66">
        <v>0.92484535099999998</v>
      </c>
      <c r="D58" s="66" t="e">
        <f>(B58*$E$6*1.0059*C58)/$E$7</f>
        <v>#DIV/0!</v>
      </c>
      <c r="E58" s="66" t="s">
        <v>72</v>
      </c>
      <c r="F58" s="66" t="e">
        <f>D58*E58</f>
        <v>#DIV/0!</v>
      </c>
      <c r="G58" s="66" t="e">
        <f>(F58/$E$5)*100</f>
        <v>#DIV/0!</v>
      </c>
      <c r="H58" s="66">
        <v>0.95199999999999996</v>
      </c>
      <c r="I58" s="67" t="e">
        <f>D58*H58</f>
        <v>#DIV/0!</v>
      </c>
      <c r="J58" s="67" t="e">
        <f>I58/$E$5</f>
        <v>#DIV/0!</v>
      </c>
      <c r="K58" s="66" t="e">
        <f>D58*H58</f>
        <v>#DIV/0!</v>
      </c>
      <c r="L58" s="65" t="e">
        <f>J58/$G$104</f>
        <v>#DIV/0!</v>
      </c>
    </row>
    <row r="59" spans="1:12" ht="15" x14ac:dyDescent="0.2">
      <c r="A59" s="69" t="s">
        <v>83</v>
      </c>
      <c r="B59" s="68"/>
      <c r="C59" s="66">
        <v>0.92484535099999998</v>
      </c>
      <c r="D59" s="66" t="e">
        <f>(B59*$E$6*1.0059*C59)/$E$7</f>
        <v>#DIV/0!</v>
      </c>
      <c r="E59" s="66" t="s">
        <v>72</v>
      </c>
      <c r="F59" s="66" t="e">
        <f>D59*E59</f>
        <v>#DIV/0!</v>
      </c>
      <c r="G59" s="66" t="e">
        <f>(F59/$E$5)*100</f>
        <v>#DIV/0!</v>
      </c>
      <c r="H59" s="66">
        <v>0.95199999999999996</v>
      </c>
      <c r="I59" s="67" t="e">
        <f>D59*H59</f>
        <v>#DIV/0!</v>
      </c>
      <c r="J59" s="67" t="e">
        <f>I59/$E$5</f>
        <v>#DIV/0!</v>
      </c>
      <c r="K59" s="66" t="e">
        <f>D59*H59</f>
        <v>#DIV/0!</v>
      </c>
      <c r="L59" s="65" t="e">
        <f>J59/$G$104</f>
        <v>#DIV/0!</v>
      </c>
    </row>
    <row r="60" spans="1:12" ht="15.75" x14ac:dyDescent="0.25">
      <c r="A60" s="51" t="s">
        <v>84</v>
      </c>
      <c r="B60" s="50"/>
      <c r="C60" s="66"/>
      <c r="D60" s="49" t="e">
        <f>SUM(D55:D59)</f>
        <v>#DIV/0!</v>
      </c>
      <c r="E60" s="49"/>
      <c r="F60" s="49" t="e">
        <f>SUM(F55:F59)</f>
        <v>#DIV/0!</v>
      </c>
      <c r="G60" s="49" t="e">
        <f>SUM(G55:G59)</f>
        <v>#DIV/0!</v>
      </c>
      <c r="H60" s="49"/>
      <c r="I60" s="49" t="e">
        <f>SUM(I55:I59)</f>
        <v>#DIV/0!</v>
      </c>
      <c r="J60" s="49" t="e">
        <f>SUM(J55:J59)</f>
        <v>#DIV/0!</v>
      </c>
      <c r="K60" s="49" t="e">
        <f>SUM(K55:K59)</f>
        <v>#DIV/0!</v>
      </c>
      <c r="L60" s="49" t="e">
        <f>SUM(L55:L59)</f>
        <v>#DIV/0!</v>
      </c>
    </row>
    <row r="61" spans="1:12" s="70" customFormat="1" ht="15.75" x14ac:dyDescent="0.25">
      <c r="A61" s="51" t="s">
        <v>85</v>
      </c>
      <c r="B61" s="50"/>
      <c r="C61" s="49"/>
      <c r="D61" s="49" t="e">
        <f>D46+D54+D60</f>
        <v>#DIV/0!</v>
      </c>
      <c r="E61" s="49"/>
      <c r="F61" s="49" t="e">
        <f>F46+F54+F60</f>
        <v>#DIV/0!</v>
      </c>
      <c r="G61" s="49" t="e">
        <f>G46+G54+G60</f>
        <v>#DIV/0!</v>
      </c>
      <c r="H61" s="49"/>
      <c r="I61" s="49" t="e">
        <f>I46+I54+I60</f>
        <v>#DIV/0!</v>
      </c>
      <c r="J61" s="49" t="e">
        <f>J46+J54+J60</f>
        <v>#DIV/0!</v>
      </c>
      <c r="K61" s="49" t="e">
        <f>K46+K54+K60</f>
        <v>#DIV/0!</v>
      </c>
      <c r="L61" s="49" t="e">
        <f>L46+L54+L60</f>
        <v>#DIV/0!</v>
      </c>
    </row>
    <row r="62" spans="1:12" ht="15" x14ac:dyDescent="0.2">
      <c r="A62" s="69" t="s">
        <v>86</v>
      </c>
      <c r="B62" s="68"/>
      <c r="C62" s="66">
        <v>0.977472071</v>
      </c>
      <c r="D62" s="66" t="e">
        <f t="shared" ref="D62:D75" si="21">(B62*$E$6*1.0059*C62)/$E$7</f>
        <v>#DIV/0!</v>
      </c>
      <c r="E62" s="66" t="s">
        <v>60</v>
      </c>
      <c r="F62" s="66" t="e">
        <f t="shared" ref="F62:F75" si="22">D62*E62</f>
        <v>#DIV/0!</v>
      </c>
      <c r="G62" s="66" t="e">
        <f t="shared" ref="G62:G75" si="23">(F62/$E$5)*100</f>
        <v>#DIV/0!</v>
      </c>
      <c r="H62" s="66">
        <v>0.94169999999999998</v>
      </c>
      <c r="I62" s="67" t="e">
        <f t="shared" ref="I62:I75" si="24">D62*H62</f>
        <v>#DIV/0!</v>
      </c>
      <c r="J62" s="67" t="e">
        <f t="shared" ref="J62:J75" si="25">I62/$E$5</f>
        <v>#DIV/0!</v>
      </c>
      <c r="K62" s="66" t="e">
        <f t="shared" ref="K62:K75" si="26">D62*H62</f>
        <v>#DIV/0!</v>
      </c>
      <c r="L62" s="65" t="e">
        <f t="shared" ref="L62:L75" si="27">J62/$G$104</f>
        <v>#DIV/0!</v>
      </c>
    </row>
    <row r="63" spans="1:12" ht="15" x14ac:dyDescent="0.2">
      <c r="A63" s="69" t="s">
        <v>87</v>
      </c>
      <c r="B63" s="68"/>
      <c r="C63" s="66">
        <v>0.96546948600000004</v>
      </c>
      <c r="D63" s="66" t="e">
        <f t="shared" si="21"/>
        <v>#DIV/0!</v>
      </c>
      <c r="E63" s="66" t="s">
        <v>88</v>
      </c>
      <c r="F63" s="66" t="e">
        <f t="shared" si="22"/>
        <v>#DIV/0!</v>
      </c>
      <c r="G63" s="66" t="e">
        <f t="shared" si="23"/>
        <v>#DIV/0!</v>
      </c>
      <c r="H63" s="66">
        <v>0.94489999999999996</v>
      </c>
      <c r="I63" s="67" t="e">
        <f t="shared" si="24"/>
        <v>#DIV/0!</v>
      </c>
      <c r="J63" s="67" t="e">
        <f t="shared" si="25"/>
        <v>#DIV/0!</v>
      </c>
      <c r="K63" s="66" t="e">
        <f t="shared" si="26"/>
        <v>#DIV/0!</v>
      </c>
      <c r="L63" s="65" t="e">
        <f t="shared" si="27"/>
        <v>#DIV/0!</v>
      </c>
    </row>
    <row r="64" spans="1:12" ht="15" x14ac:dyDescent="0.2">
      <c r="A64" s="69" t="s">
        <v>89</v>
      </c>
      <c r="B64" s="68"/>
      <c r="C64" s="66">
        <v>0.95512879699999997</v>
      </c>
      <c r="D64" s="66" t="e">
        <f t="shared" si="21"/>
        <v>#DIV/0!</v>
      </c>
      <c r="E64" s="66" t="s">
        <v>42</v>
      </c>
      <c r="F64" s="66" t="e">
        <f t="shared" si="22"/>
        <v>#DIV/0!</v>
      </c>
      <c r="G64" s="66" t="e">
        <f t="shared" si="23"/>
        <v>#DIV/0!</v>
      </c>
      <c r="H64" s="66">
        <v>0.94769999999999999</v>
      </c>
      <c r="I64" s="67" t="e">
        <f t="shared" si="24"/>
        <v>#DIV/0!</v>
      </c>
      <c r="J64" s="67" t="e">
        <f t="shared" si="25"/>
        <v>#DIV/0!</v>
      </c>
      <c r="K64" s="66" t="e">
        <f t="shared" si="26"/>
        <v>#DIV/0!</v>
      </c>
      <c r="L64" s="65" t="e">
        <f t="shared" si="27"/>
        <v>#DIV/0!</v>
      </c>
    </row>
    <row r="65" spans="1:12" ht="15" x14ac:dyDescent="0.2">
      <c r="A65" s="69" t="s">
        <v>90</v>
      </c>
      <c r="B65" s="68"/>
      <c r="C65" s="66">
        <v>0.95512879699999997</v>
      </c>
      <c r="D65" s="66" t="e">
        <f t="shared" si="21"/>
        <v>#DIV/0!</v>
      </c>
      <c r="E65" s="66" t="s">
        <v>64</v>
      </c>
      <c r="F65" s="66" t="e">
        <f t="shared" si="22"/>
        <v>#DIV/0!</v>
      </c>
      <c r="G65" s="66" t="e">
        <f t="shared" si="23"/>
        <v>#DIV/0!</v>
      </c>
      <c r="H65" s="66">
        <v>0.94769999999999999</v>
      </c>
      <c r="I65" s="67" t="e">
        <f t="shared" si="24"/>
        <v>#DIV/0!</v>
      </c>
      <c r="J65" s="67" t="e">
        <f t="shared" si="25"/>
        <v>#DIV/0!</v>
      </c>
      <c r="K65" s="66" t="e">
        <f t="shared" si="26"/>
        <v>#DIV/0!</v>
      </c>
      <c r="L65" s="65" t="e">
        <f t="shared" si="27"/>
        <v>#DIV/0!</v>
      </c>
    </row>
    <row r="66" spans="1:12" ht="15" x14ac:dyDescent="0.2">
      <c r="A66" s="69" t="s">
        <v>91</v>
      </c>
      <c r="B66" s="68"/>
      <c r="C66" s="66">
        <v>0.94580371200000002</v>
      </c>
      <c r="D66" s="66" t="e">
        <f t="shared" si="21"/>
        <v>#DIV/0!</v>
      </c>
      <c r="E66" s="66" t="s">
        <v>64</v>
      </c>
      <c r="F66" s="66" t="e">
        <f t="shared" si="22"/>
        <v>#DIV/0!</v>
      </c>
      <c r="G66" s="66" t="e">
        <f t="shared" si="23"/>
        <v>#DIV/0!</v>
      </c>
      <c r="H66" s="66">
        <v>0.95030000000000003</v>
      </c>
      <c r="I66" s="67" t="e">
        <f t="shared" si="24"/>
        <v>#DIV/0!</v>
      </c>
      <c r="J66" s="67" t="e">
        <f t="shared" si="25"/>
        <v>#DIV/0!</v>
      </c>
      <c r="K66" s="66" t="e">
        <f t="shared" si="26"/>
        <v>#DIV/0!</v>
      </c>
      <c r="L66" s="65" t="e">
        <f t="shared" si="27"/>
        <v>#DIV/0!</v>
      </c>
    </row>
    <row r="67" spans="1:12" ht="15" x14ac:dyDescent="0.2">
      <c r="A67" s="69" t="s">
        <v>92</v>
      </c>
      <c r="B67" s="68"/>
      <c r="C67" s="66">
        <v>0.93758655700000004</v>
      </c>
      <c r="D67" s="66" t="e">
        <f t="shared" si="21"/>
        <v>#DIV/0!</v>
      </c>
      <c r="E67" s="66" t="s">
        <v>49</v>
      </c>
      <c r="F67" s="66" t="e">
        <f t="shared" si="22"/>
        <v>#DIV/0!</v>
      </c>
      <c r="G67" s="66" t="e">
        <f t="shared" si="23"/>
        <v>#DIV/0!</v>
      </c>
      <c r="H67" s="66">
        <v>0.95269999999999999</v>
      </c>
      <c r="I67" s="67" t="e">
        <f t="shared" si="24"/>
        <v>#DIV/0!</v>
      </c>
      <c r="J67" s="67" t="e">
        <f t="shared" si="25"/>
        <v>#DIV/0!</v>
      </c>
      <c r="K67" s="66" t="e">
        <f t="shared" si="26"/>
        <v>#DIV/0!</v>
      </c>
      <c r="L67" s="65" t="e">
        <f t="shared" si="27"/>
        <v>#DIV/0!</v>
      </c>
    </row>
    <row r="68" spans="1:12" ht="15" x14ac:dyDescent="0.2">
      <c r="A68" s="69" t="s">
        <v>93</v>
      </c>
      <c r="B68" s="68"/>
      <c r="C68" s="66">
        <v>0.93758655700000004</v>
      </c>
      <c r="D68" s="66" t="e">
        <f t="shared" si="21"/>
        <v>#DIV/0!</v>
      </c>
      <c r="E68" s="66" t="s">
        <v>49</v>
      </c>
      <c r="F68" s="66" t="e">
        <f t="shared" si="22"/>
        <v>#DIV/0!</v>
      </c>
      <c r="G68" s="66" t="e">
        <f t="shared" si="23"/>
        <v>#DIV/0!</v>
      </c>
      <c r="H68" s="66">
        <v>0.95269999999999999</v>
      </c>
      <c r="I68" s="67" t="e">
        <f t="shared" si="24"/>
        <v>#DIV/0!</v>
      </c>
      <c r="J68" s="67" t="e">
        <f t="shared" si="25"/>
        <v>#DIV/0!</v>
      </c>
      <c r="K68" s="66" t="e">
        <f t="shared" si="26"/>
        <v>#DIV/0!</v>
      </c>
      <c r="L68" s="65" t="e">
        <f t="shared" si="27"/>
        <v>#DIV/0!</v>
      </c>
    </row>
    <row r="69" spans="1:12" ht="15" x14ac:dyDescent="0.2">
      <c r="A69" s="69" t="s">
        <v>94</v>
      </c>
      <c r="B69" s="68"/>
      <c r="C69" s="66">
        <v>0.93758655700000004</v>
      </c>
      <c r="D69" s="66" t="e">
        <f t="shared" si="21"/>
        <v>#DIV/0!</v>
      </c>
      <c r="E69" s="66" t="s">
        <v>49</v>
      </c>
      <c r="F69" s="66" t="e">
        <f t="shared" si="22"/>
        <v>#DIV/0!</v>
      </c>
      <c r="G69" s="66" t="e">
        <f t="shared" si="23"/>
        <v>#DIV/0!</v>
      </c>
      <c r="H69" s="66">
        <v>0.95269999999999999</v>
      </c>
      <c r="I69" s="67" t="e">
        <f t="shared" si="24"/>
        <v>#DIV/0!</v>
      </c>
      <c r="J69" s="67" t="e">
        <f t="shared" si="25"/>
        <v>#DIV/0!</v>
      </c>
      <c r="K69" s="66" t="e">
        <f t="shared" si="26"/>
        <v>#DIV/0!</v>
      </c>
      <c r="L69" s="65" t="e">
        <f t="shared" si="27"/>
        <v>#DIV/0!</v>
      </c>
    </row>
    <row r="70" spans="1:12" ht="15" x14ac:dyDescent="0.2">
      <c r="A70" s="69" t="s">
        <v>95</v>
      </c>
      <c r="B70" s="68"/>
      <c r="C70" s="66">
        <v>0.93758655700000004</v>
      </c>
      <c r="D70" s="66" t="e">
        <f t="shared" si="21"/>
        <v>#DIV/0!</v>
      </c>
      <c r="E70" s="66" t="s">
        <v>49</v>
      </c>
      <c r="F70" s="66" t="e">
        <f t="shared" si="22"/>
        <v>#DIV/0!</v>
      </c>
      <c r="G70" s="66" t="e">
        <f t="shared" si="23"/>
        <v>#DIV/0!</v>
      </c>
      <c r="H70" s="66">
        <v>0.95269999999999999</v>
      </c>
      <c r="I70" s="67" t="e">
        <f t="shared" si="24"/>
        <v>#DIV/0!</v>
      </c>
      <c r="J70" s="67" t="e">
        <f t="shared" si="25"/>
        <v>#DIV/0!</v>
      </c>
      <c r="K70" s="66" t="e">
        <f t="shared" si="26"/>
        <v>#DIV/0!</v>
      </c>
      <c r="L70" s="65" t="e">
        <f t="shared" si="27"/>
        <v>#DIV/0!</v>
      </c>
    </row>
    <row r="71" spans="1:12" ht="15" x14ac:dyDescent="0.2">
      <c r="A71" s="69" t="s">
        <v>96</v>
      </c>
      <c r="B71" s="68"/>
      <c r="C71" s="66">
        <v>0.93758655700000004</v>
      </c>
      <c r="D71" s="66" t="e">
        <f t="shared" si="21"/>
        <v>#DIV/0!</v>
      </c>
      <c r="E71" s="71" t="s">
        <v>72</v>
      </c>
      <c r="F71" s="66" t="e">
        <f t="shared" si="22"/>
        <v>#DIV/0!</v>
      </c>
      <c r="G71" s="66" t="e">
        <f t="shared" si="23"/>
        <v>#DIV/0!</v>
      </c>
      <c r="H71" s="66">
        <v>0.95269999999999999</v>
      </c>
      <c r="I71" s="67" t="e">
        <f t="shared" si="24"/>
        <v>#DIV/0!</v>
      </c>
      <c r="J71" s="67" t="e">
        <f t="shared" si="25"/>
        <v>#DIV/0!</v>
      </c>
      <c r="K71" s="66" t="e">
        <f t="shared" si="26"/>
        <v>#DIV/0!</v>
      </c>
      <c r="L71" s="65" t="e">
        <f t="shared" si="27"/>
        <v>#DIV/0!</v>
      </c>
    </row>
    <row r="72" spans="1:12" ht="15" x14ac:dyDescent="0.2">
      <c r="A72" s="69" t="s">
        <v>97</v>
      </c>
      <c r="B72" s="68"/>
      <c r="C72" s="66">
        <v>0.93758655700000004</v>
      </c>
      <c r="D72" s="66" t="e">
        <f t="shared" si="21"/>
        <v>#DIV/0!</v>
      </c>
      <c r="E72" s="66" t="s">
        <v>72</v>
      </c>
      <c r="F72" s="66" t="e">
        <f t="shared" si="22"/>
        <v>#DIV/0!</v>
      </c>
      <c r="G72" s="66" t="e">
        <f t="shared" si="23"/>
        <v>#DIV/0!</v>
      </c>
      <c r="H72" s="66">
        <v>0.95269999999999999</v>
      </c>
      <c r="I72" s="67" t="e">
        <f t="shared" si="24"/>
        <v>#DIV/0!</v>
      </c>
      <c r="J72" s="67" t="e">
        <f t="shared" si="25"/>
        <v>#DIV/0!</v>
      </c>
      <c r="K72" s="66" t="e">
        <f t="shared" si="26"/>
        <v>#DIV/0!</v>
      </c>
      <c r="L72" s="65" t="e">
        <f t="shared" si="27"/>
        <v>#DIV/0!</v>
      </c>
    </row>
    <row r="73" spans="1:12" ht="15" x14ac:dyDescent="0.2">
      <c r="A73" s="69" t="s">
        <v>98</v>
      </c>
      <c r="B73" s="68"/>
      <c r="C73" s="66">
        <v>0.93758655700000004</v>
      </c>
      <c r="D73" s="66" t="e">
        <f t="shared" si="21"/>
        <v>#DIV/0!</v>
      </c>
      <c r="E73" s="66" t="s">
        <v>72</v>
      </c>
      <c r="F73" s="66" t="e">
        <f t="shared" si="22"/>
        <v>#DIV/0!</v>
      </c>
      <c r="G73" s="66" t="e">
        <f t="shared" si="23"/>
        <v>#DIV/0!</v>
      </c>
      <c r="H73" s="66">
        <v>0.95269999999999999</v>
      </c>
      <c r="I73" s="67" t="e">
        <f t="shared" si="24"/>
        <v>#DIV/0!</v>
      </c>
      <c r="J73" s="67" t="e">
        <f t="shared" si="25"/>
        <v>#DIV/0!</v>
      </c>
      <c r="K73" s="66" t="e">
        <f t="shared" si="26"/>
        <v>#DIV/0!</v>
      </c>
      <c r="L73" s="65" t="e">
        <f t="shared" si="27"/>
        <v>#DIV/0!</v>
      </c>
    </row>
    <row r="74" spans="1:12" ht="15" x14ac:dyDescent="0.2">
      <c r="A74" s="69" t="s">
        <v>99</v>
      </c>
      <c r="B74" s="68"/>
      <c r="C74" s="66">
        <v>0.93758655700000004</v>
      </c>
      <c r="D74" s="66" t="e">
        <f t="shared" si="21"/>
        <v>#DIV/0!</v>
      </c>
      <c r="E74" s="66" t="s">
        <v>72</v>
      </c>
      <c r="F74" s="66" t="e">
        <f t="shared" si="22"/>
        <v>#DIV/0!</v>
      </c>
      <c r="G74" s="66" t="e">
        <f t="shared" si="23"/>
        <v>#DIV/0!</v>
      </c>
      <c r="H74" s="66">
        <v>0.95269999999999999</v>
      </c>
      <c r="I74" s="67" t="e">
        <f t="shared" si="24"/>
        <v>#DIV/0!</v>
      </c>
      <c r="J74" s="67" t="e">
        <f t="shared" si="25"/>
        <v>#DIV/0!</v>
      </c>
      <c r="K74" s="66" t="e">
        <f t="shared" si="26"/>
        <v>#DIV/0!</v>
      </c>
      <c r="L74" s="65" t="e">
        <f t="shared" si="27"/>
        <v>#DIV/0!</v>
      </c>
    </row>
    <row r="75" spans="1:12" ht="15" x14ac:dyDescent="0.2">
      <c r="A75" s="69" t="s">
        <v>100</v>
      </c>
      <c r="B75" s="68"/>
      <c r="C75" s="66">
        <v>0.93758655700000004</v>
      </c>
      <c r="D75" s="66" t="e">
        <f t="shared" si="21"/>
        <v>#DIV/0!</v>
      </c>
      <c r="E75" s="66" t="s">
        <v>72</v>
      </c>
      <c r="F75" s="66" t="e">
        <f t="shared" si="22"/>
        <v>#DIV/0!</v>
      </c>
      <c r="G75" s="66" t="e">
        <f t="shared" si="23"/>
        <v>#DIV/0!</v>
      </c>
      <c r="H75" s="66">
        <v>0.95269999999999999</v>
      </c>
      <c r="I75" s="67" t="e">
        <f t="shared" si="24"/>
        <v>#DIV/0!</v>
      </c>
      <c r="J75" s="67" t="e">
        <f t="shared" si="25"/>
        <v>#DIV/0!</v>
      </c>
      <c r="K75" s="66" t="e">
        <f t="shared" si="26"/>
        <v>#DIV/0!</v>
      </c>
      <c r="L75" s="65" t="e">
        <f t="shared" si="27"/>
        <v>#DIV/0!</v>
      </c>
    </row>
    <row r="76" spans="1:12" s="70" customFormat="1" ht="15.75" x14ac:dyDescent="0.25">
      <c r="A76" s="51" t="s">
        <v>101</v>
      </c>
      <c r="B76" s="50"/>
      <c r="C76" s="49"/>
      <c r="D76" s="49" t="e">
        <f>SUM(D67:D75)</f>
        <v>#DIV/0!</v>
      </c>
      <c r="E76" s="49"/>
      <c r="F76" s="49" t="e">
        <f>SUM(F67:F75)</f>
        <v>#DIV/0!</v>
      </c>
      <c r="G76" s="49" t="e">
        <f>SUM(G67:G75)</f>
        <v>#DIV/0!</v>
      </c>
      <c r="H76" s="49"/>
      <c r="I76" s="49" t="e">
        <f>SUM(I67:I75)</f>
        <v>#DIV/0!</v>
      </c>
      <c r="J76" s="49" t="e">
        <f>SUM(J67:J75)</f>
        <v>#DIV/0!</v>
      </c>
      <c r="K76" s="49" t="e">
        <f>SUM(K67:K75)</f>
        <v>#DIV/0!</v>
      </c>
      <c r="L76" s="49" t="e">
        <f>SUM(L67:L75)</f>
        <v>#DIV/0!</v>
      </c>
    </row>
    <row r="77" spans="1:12" ht="15" x14ac:dyDescent="0.2">
      <c r="A77" s="69" t="s">
        <v>102</v>
      </c>
      <c r="B77" s="68"/>
      <c r="C77" s="66">
        <v>0.92373742000000003</v>
      </c>
      <c r="D77" s="66" t="e">
        <f>(B77*$E$6*1.0059*C77)/$E$7</f>
        <v>#DIV/0!</v>
      </c>
      <c r="E77" s="66" t="s">
        <v>51</v>
      </c>
      <c r="F77" s="66" t="e">
        <f>D77*E77</f>
        <v>#DIV/0!</v>
      </c>
      <c r="G77" s="66" t="e">
        <f>(F77/$E$5)*100</f>
        <v>#DIV/0!</v>
      </c>
      <c r="H77" s="66">
        <v>0.95679999999999998</v>
      </c>
      <c r="I77" s="67" t="e">
        <f>D77*H77</f>
        <v>#DIV/0!</v>
      </c>
      <c r="J77" s="67" t="e">
        <f>I77/$E$5</f>
        <v>#DIV/0!</v>
      </c>
      <c r="K77" s="66" t="e">
        <f>D77*H77</f>
        <v>#DIV/0!</v>
      </c>
      <c r="L77" s="65" t="e">
        <f>J77/$G$104</f>
        <v>#DIV/0!</v>
      </c>
    </row>
    <row r="78" spans="1:12" ht="15" x14ac:dyDescent="0.2">
      <c r="A78" s="69" t="s">
        <v>103</v>
      </c>
      <c r="B78" s="68"/>
      <c r="C78" s="66">
        <v>0.92373742000000003</v>
      </c>
      <c r="D78" s="66" t="e">
        <f>(B78*$E$6*1.0059*C78)/$E$7</f>
        <v>#DIV/0!</v>
      </c>
      <c r="E78" s="66" t="s">
        <v>51</v>
      </c>
      <c r="F78" s="66" t="e">
        <f>D78*E78</f>
        <v>#DIV/0!</v>
      </c>
      <c r="G78" s="66" t="e">
        <f>(F78/$E$5)*100</f>
        <v>#DIV/0!</v>
      </c>
      <c r="H78" s="66">
        <v>0.95679999999999998</v>
      </c>
      <c r="I78" s="67" t="e">
        <f>D78*H78</f>
        <v>#DIV/0!</v>
      </c>
      <c r="J78" s="67" t="e">
        <f>I78/$E$5</f>
        <v>#DIV/0!</v>
      </c>
      <c r="K78" s="66" t="e">
        <f>D78*H78</f>
        <v>#DIV/0!</v>
      </c>
      <c r="L78" s="65" t="e">
        <f>J78/$G$104</f>
        <v>#DIV/0!</v>
      </c>
    </row>
    <row r="79" spans="1:12" ht="15" x14ac:dyDescent="0.2">
      <c r="A79" s="69" t="s">
        <v>104</v>
      </c>
      <c r="B79" s="68"/>
      <c r="C79" s="66">
        <v>0.91228880099999998</v>
      </c>
      <c r="D79" s="66" t="e">
        <f>(B79*$E$6*1.0059*C79)/$E$7</f>
        <v>#DIV/0!</v>
      </c>
      <c r="E79" s="66" t="s">
        <v>55</v>
      </c>
      <c r="F79" s="66" t="e">
        <f>D79*E79</f>
        <v>#DIV/0!</v>
      </c>
      <c r="G79" s="66" t="e">
        <f>(F79/$E$5)*100</f>
        <v>#DIV/0!</v>
      </c>
      <c r="H79" s="66">
        <v>0.96020000000000005</v>
      </c>
      <c r="I79" s="67" t="e">
        <f>D79*H79</f>
        <v>#DIV/0!</v>
      </c>
      <c r="J79" s="67" t="e">
        <f>I79/$E$5</f>
        <v>#DIV/0!</v>
      </c>
      <c r="K79" s="66" t="e">
        <f>D79*H79</f>
        <v>#DIV/0!</v>
      </c>
      <c r="L79" s="65" t="e">
        <f>J79/$G$104</f>
        <v>#DIV/0!</v>
      </c>
    </row>
    <row r="80" spans="1:12" ht="15" x14ac:dyDescent="0.2">
      <c r="A80" s="69" t="s">
        <v>105</v>
      </c>
      <c r="B80" s="68"/>
      <c r="C80" s="66">
        <v>0.902871388</v>
      </c>
      <c r="D80" s="66" t="e">
        <f>(B80*$E$6*1.0059*C80)/$E$7</f>
        <v>#DIV/0!</v>
      </c>
      <c r="E80" s="66" t="s">
        <v>57</v>
      </c>
      <c r="F80" s="66" t="e">
        <f>D80*E80</f>
        <v>#DIV/0!</v>
      </c>
      <c r="G80" s="66" t="e">
        <f>(F80/$E$5)*100</f>
        <v>#DIV/0!</v>
      </c>
      <c r="H80" s="66">
        <v>0.96319999999999995</v>
      </c>
      <c r="I80" s="67" t="e">
        <f>D80*H80</f>
        <v>#DIV/0!</v>
      </c>
      <c r="J80" s="67" t="e">
        <f>I80/$E$5</f>
        <v>#DIV/0!</v>
      </c>
      <c r="K80" s="66" t="e">
        <f>D80*H80</f>
        <v>#DIV/0!</v>
      </c>
      <c r="L80" s="65" t="e">
        <f>J80/$G$104</f>
        <v>#DIV/0!</v>
      </c>
    </row>
    <row r="81" spans="1:12" s="70" customFormat="1" ht="15.75" x14ac:dyDescent="0.25">
      <c r="A81" s="51" t="s">
        <v>106</v>
      </c>
      <c r="B81" s="50"/>
      <c r="C81" s="49"/>
      <c r="D81" s="49" t="e">
        <f>((SUM(D76:D80))+(SUM(D62:D66)))</f>
        <v>#DIV/0!</v>
      </c>
      <c r="E81" s="49"/>
      <c r="F81" s="49" t="e">
        <f>((SUM(F76:F80))+(SUM(F62:F66)))</f>
        <v>#DIV/0!</v>
      </c>
      <c r="G81" s="49" t="e">
        <f>((SUM(G76:G80))+(SUM(G62:G66)))</f>
        <v>#DIV/0!</v>
      </c>
      <c r="H81" s="49"/>
      <c r="I81" s="49" t="e">
        <f>((SUM(I76:I80))+(SUM(I62:I66)))</f>
        <v>#DIV/0!</v>
      </c>
      <c r="J81" s="49" t="e">
        <f>((SUM(J76:J80))+(SUM(J62:J66)))</f>
        <v>#DIV/0!</v>
      </c>
      <c r="K81" s="49" t="e">
        <f>((SUM(K76:K80))+(SUM(K62:K66)))</f>
        <v>#DIV/0!</v>
      </c>
      <c r="L81" s="49" t="e">
        <f>((SUM(L76:L80))+(SUM(L62:L66)))</f>
        <v>#DIV/0!</v>
      </c>
    </row>
    <row r="82" spans="1:12" ht="15" x14ac:dyDescent="0.2">
      <c r="A82" s="69" t="s">
        <v>107</v>
      </c>
      <c r="B82" s="68"/>
      <c r="C82" s="66">
        <v>0.93130828200000004</v>
      </c>
      <c r="D82" s="66" t="e">
        <f t="shared" ref="D82:D89" si="28">(B82*$E$6*1.0059*C82)/$E$7</f>
        <v>#DIV/0!</v>
      </c>
      <c r="E82" s="66" t="s">
        <v>72</v>
      </c>
      <c r="F82" s="66" t="e">
        <f t="shared" ref="F82:F89" si="29">D82*E82</f>
        <v>#DIV/0!</v>
      </c>
      <c r="G82" s="66" t="e">
        <f t="shared" ref="G82:G89" si="30">(F82/$E$5)*100</f>
        <v>#DIV/0!</v>
      </c>
      <c r="H82" s="66">
        <v>0.95240000000000002</v>
      </c>
      <c r="I82" s="67" t="e">
        <f t="shared" ref="I82:I89" si="31">D82*H82</f>
        <v>#DIV/0!</v>
      </c>
      <c r="J82" s="67" t="e">
        <f t="shared" ref="J82:J89" si="32">I82/$E$5</f>
        <v>#DIV/0!</v>
      </c>
      <c r="K82" s="66" t="e">
        <f t="shared" ref="K82:K89" si="33">D82*H82</f>
        <v>#DIV/0!</v>
      </c>
      <c r="L82" s="65" t="e">
        <f t="shared" ref="L82:L89" si="34">J82/$G$104</f>
        <v>#DIV/0!</v>
      </c>
    </row>
    <row r="83" spans="1:12" ht="15" x14ac:dyDescent="0.2">
      <c r="A83" s="69" t="s">
        <v>108</v>
      </c>
      <c r="B83" s="68"/>
      <c r="C83" s="66">
        <v>0.92484535099999998</v>
      </c>
      <c r="D83" s="66" t="e">
        <f t="shared" si="28"/>
        <v>#DIV/0!</v>
      </c>
      <c r="E83" s="66" t="s">
        <v>72</v>
      </c>
      <c r="F83" s="66" t="e">
        <f t="shared" si="29"/>
        <v>#DIV/0!</v>
      </c>
      <c r="G83" s="66" t="e">
        <f t="shared" si="30"/>
        <v>#DIV/0!</v>
      </c>
      <c r="H83" s="66">
        <v>0.95199999999999996</v>
      </c>
      <c r="I83" s="67" t="e">
        <f t="shared" si="31"/>
        <v>#DIV/0!</v>
      </c>
      <c r="J83" s="67" t="e">
        <f t="shared" si="32"/>
        <v>#DIV/0!</v>
      </c>
      <c r="K83" s="66" t="e">
        <f t="shared" si="33"/>
        <v>#DIV/0!</v>
      </c>
      <c r="L83" s="65" t="e">
        <f t="shared" si="34"/>
        <v>#DIV/0!</v>
      </c>
    </row>
    <row r="84" spans="1:12" s="70" customFormat="1" ht="15" x14ac:dyDescent="0.2">
      <c r="A84" s="69" t="s">
        <v>109</v>
      </c>
      <c r="B84" s="68"/>
      <c r="C84" s="66">
        <v>0.91801311100000005</v>
      </c>
      <c r="D84" s="66" t="e">
        <f t="shared" si="28"/>
        <v>#DIV/0!</v>
      </c>
      <c r="E84" s="66" t="s">
        <v>110</v>
      </c>
      <c r="F84" s="66" t="e">
        <f t="shared" si="29"/>
        <v>#DIV/0!</v>
      </c>
      <c r="G84" s="66" t="e">
        <f t="shared" si="30"/>
        <v>#DIV/0!</v>
      </c>
      <c r="H84" s="66">
        <v>0.95650000000000002</v>
      </c>
      <c r="I84" s="67" t="e">
        <f t="shared" si="31"/>
        <v>#DIV/0!</v>
      </c>
      <c r="J84" s="67" t="e">
        <f t="shared" si="32"/>
        <v>#DIV/0!</v>
      </c>
      <c r="K84" s="66" t="e">
        <f t="shared" si="33"/>
        <v>#DIV/0!</v>
      </c>
      <c r="L84" s="65" t="e">
        <f t="shared" si="34"/>
        <v>#DIV/0!</v>
      </c>
    </row>
    <row r="85" spans="1:12" ht="15" x14ac:dyDescent="0.2">
      <c r="A85" s="69" t="s">
        <v>111</v>
      </c>
      <c r="B85" s="68"/>
      <c r="C85" s="66">
        <v>0.91219647299999995</v>
      </c>
      <c r="D85" s="66" t="e">
        <f t="shared" si="28"/>
        <v>#DIV/0!</v>
      </c>
      <c r="E85" s="66" t="s">
        <v>110</v>
      </c>
      <c r="F85" s="66" t="e">
        <f t="shared" si="29"/>
        <v>#DIV/0!</v>
      </c>
      <c r="G85" s="66" t="e">
        <f t="shared" si="30"/>
        <v>#DIV/0!</v>
      </c>
      <c r="H85" s="66">
        <v>0.95620000000000005</v>
      </c>
      <c r="I85" s="67" t="e">
        <f t="shared" si="31"/>
        <v>#DIV/0!</v>
      </c>
      <c r="J85" s="67" t="e">
        <f t="shared" si="32"/>
        <v>#DIV/0!</v>
      </c>
      <c r="K85" s="66" t="e">
        <f t="shared" si="33"/>
        <v>#DIV/0!</v>
      </c>
      <c r="L85" s="65" t="e">
        <f t="shared" si="34"/>
        <v>#DIV/0!</v>
      </c>
    </row>
    <row r="86" spans="1:12" ht="15" x14ac:dyDescent="0.2">
      <c r="A86" s="69" t="s">
        <v>112</v>
      </c>
      <c r="B86" s="68"/>
      <c r="C86" s="66">
        <v>0.90656449100000003</v>
      </c>
      <c r="D86" s="66" t="e">
        <f t="shared" si="28"/>
        <v>#DIV/0!</v>
      </c>
      <c r="E86" s="66" t="s">
        <v>110</v>
      </c>
      <c r="F86" s="66" t="e">
        <f t="shared" si="29"/>
        <v>#DIV/0!</v>
      </c>
      <c r="G86" s="66" t="e">
        <f t="shared" si="30"/>
        <v>#DIV/0!</v>
      </c>
      <c r="H86" s="66">
        <v>0.95599999999999996</v>
      </c>
      <c r="I86" s="67" t="e">
        <f t="shared" si="31"/>
        <v>#DIV/0!</v>
      </c>
      <c r="J86" s="67" t="e">
        <f t="shared" si="32"/>
        <v>#DIV/0!</v>
      </c>
      <c r="K86" s="66" t="e">
        <f t="shared" si="33"/>
        <v>#DIV/0!</v>
      </c>
      <c r="L86" s="65" t="e">
        <f t="shared" si="34"/>
        <v>#DIV/0!</v>
      </c>
    </row>
    <row r="87" spans="1:12" ht="15" x14ac:dyDescent="0.2">
      <c r="A87" s="69" t="s">
        <v>113</v>
      </c>
      <c r="B87" s="68"/>
      <c r="C87" s="66">
        <v>0.90711845599999996</v>
      </c>
      <c r="D87" s="66" t="e">
        <f t="shared" si="28"/>
        <v>#DIV/0!</v>
      </c>
      <c r="E87" s="66" t="s">
        <v>55</v>
      </c>
      <c r="F87" s="66" t="e">
        <f t="shared" si="29"/>
        <v>#DIV/0!</v>
      </c>
      <c r="G87" s="66" t="e">
        <f t="shared" si="30"/>
        <v>#DIV/0!</v>
      </c>
      <c r="H87" s="66">
        <v>0.96</v>
      </c>
      <c r="I87" s="67" t="e">
        <f t="shared" si="31"/>
        <v>#DIV/0!</v>
      </c>
      <c r="J87" s="67" t="e">
        <f t="shared" si="32"/>
        <v>#DIV/0!</v>
      </c>
      <c r="K87" s="66" t="e">
        <f t="shared" si="33"/>
        <v>#DIV/0!</v>
      </c>
      <c r="L87" s="65" t="e">
        <f t="shared" si="34"/>
        <v>#DIV/0!</v>
      </c>
    </row>
    <row r="88" spans="1:12" ht="15" x14ac:dyDescent="0.2">
      <c r="A88" s="69" t="s">
        <v>114</v>
      </c>
      <c r="B88" s="68"/>
      <c r="C88" s="66">
        <v>0.89677776799999998</v>
      </c>
      <c r="D88" s="66" t="e">
        <f t="shared" si="28"/>
        <v>#DIV/0!</v>
      </c>
      <c r="E88" s="66" t="s">
        <v>53</v>
      </c>
      <c r="F88" s="66" t="e">
        <f t="shared" si="29"/>
        <v>#DIV/0!</v>
      </c>
      <c r="G88" s="66" t="e">
        <f t="shared" si="30"/>
        <v>#DIV/0!</v>
      </c>
      <c r="H88" s="66">
        <v>0.95950000000000002</v>
      </c>
      <c r="I88" s="67" t="e">
        <f t="shared" si="31"/>
        <v>#DIV/0!</v>
      </c>
      <c r="J88" s="67" t="e">
        <f t="shared" si="32"/>
        <v>#DIV/0!</v>
      </c>
      <c r="K88" s="66" t="e">
        <f t="shared" si="33"/>
        <v>#DIV/0!</v>
      </c>
      <c r="L88" s="65" t="e">
        <f t="shared" si="34"/>
        <v>#DIV/0!</v>
      </c>
    </row>
    <row r="89" spans="1:12" ht="15" x14ac:dyDescent="0.2">
      <c r="A89" s="69" t="s">
        <v>115</v>
      </c>
      <c r="B89" s="68"/>
      <c r="C89" s="66">
        <v>0.89142276799999998</v>
      </c>
      <c r="D89" s="66" t="e">
        <f t="shared" si="28"/>
        <v>#DIV/0!</v>
      </c>
      <c r="E89" s="66" t="s">
        <v>53</v>
      </c>
      <c r="F89" s="66" t="e">
        <f t="shared" si="29"/>
        <v>#DIV/0!</v>
      </c>
      <c r="G89" s="66" t="e">
        <f t="shared" si="30"/>
        <v>#DIV/0!</v>
      </c>
      <c r="H89" s="66">
        <v>0.95930000000000004</v>
      </c>
      <c r="I89" s="67" t="e">
        <f t="shared" si="31"/>
        <v>#DIV/0!</v>
      </c>
      <c r="J89" s="67" t="e">
        <f t="shared" si="32"/>
        <v>#DIV/0!</v>
      </c>
      <c r="K89" s="66" t="e">
        <f t="shared" si="33"/>
        <v>#DIV/0!</v>
      </c>
      <c r="L89" s="65" t="e">
        <f t="shared" si="34"/>
        <v>#DIV/0!</v>
      </c>
    </row>
    <row r="90" spans="1:12" ht="31.5" x14ac:dyDescent="0.25">
      <c r="A90" s="51" t="s">
        <v>116</v>
      </c>
      <c r="B90" s="50"/>
      <c r="C90" s="49"/>
      <c r="D90" s="49" t="e">
        <f>SUM(D82:D89)</f>
        <v>#DIV/0!</v>
      </c>
      <c r="E90" s="49"/>
      <c r="F90" s="49" t="e">
        <f>SUM(F82:F89)</f>
        <v>#DIV/0!</v>
      </c>
      <c r="G90" s="49" t="e">
        <f>SUM(G82:G89)</f>
        <v>#DIV/0!</v>
      </c>
      <c r="H90" s="49"/>
      <c r="I90" s="49" t="e">
        <f>SUM(I82:I89)</f>
        <v>#DIV/0!</v>
      </c>
      <c r="J90" s="49" t="e">
        <f>SUM(J82:J89)</f>
        <v>#DIV/0!</v>
      </c>
      <c r="K90" s="49" t="e">
        <f>SUM(K82:K89)</f>
        <v>#DIV/0!</v>
      </c>
      <c r="L90" s="49" t="e">
        <f>SUM(L82:L89)</f>
        <v>#DIV/0!</v>
      </c>
    </row>
    <row r="91" spans="1:12" ht="15" x14ac:dyDescent="0.2">
      <c r="A91" s="69" t="s">
        <v>117</v>
      </c>
      <c r="B91" s="68"/>
      <c r="C91" s="66">
        <v>0.92484535099999998</v>
      </c>
      <c r="D91" s="66" t="e">
        <f t="shared" ref="D91:D99" si="35">(B91*$E$6*1.0059*C91)/$E$7</f>
        <v>#DIV/0!</v>
      </c>
      <c r="E91" s="66" t="s">
        <v>72</v>
      </c>
      <c r="F91" s="66" t="e">
        <f t="shared" ref="F91:F99" si="36">D91*E91</f>
        <v>#DIV/0!</v>
      </c>
      <c r="G91" s="66" t="e">
        <f t="shared" ref="G91:G99" si="37">(F91/$E$5)*100</f>
        <v>#DIV/0!</v>
      </c>
      <c r="H91" s="66">
        <v>0.95199999999999996</v>
      </c>
      <c r="I91" s="67" t="e">
        <f t="shared" ref="I91:I99" si="38">D91*H91</f>
        <v>#DIV/0!</v>
      </c>
      <c r="J91" s="67" t="e">
        <f t="shared" ref="J91:J99" si="39">I91/$E$5</f>
        <v>#DIV/0!</v>
      </c>
      <c r="K91" s="66" t="e">
        <f t="shared" ref="K91:K99" si="40">D91*H91</f>
        <v>#DIV/0!</v>
      </c>
      <c r="L91" s="65" t="e">
        <f t="shared" ref="L91:L99" si="41">J91/$G$104</f>
        <v>#DIV/0!</v>
      </c>
    </row>
    <row r="92" spans="1:12" ht="15" x14ac:dyDescent="0.2">
      <c r="A92" s="69" t="s">
        <v>118</v>
      </c>
      <c r="B92" s="68"/>
      <c r="C92" s="66">
        <v>0.91856707599999998</v>
      </c>
      <c r="D92" s="66" t="e">
        <f t="shared" si="35"/>
        <v>#DIV/0!</v>
      </c>
      <c r="E92" s="66" t="s">
        <v>72</v>
      </c>
      <c r="F92" s="66" t="e">
        <f t="shared" si="36"/>
        <v>#DIV/0!</v>
      </c>
      <c r="G92" s="66" t="e">
        <f t="shared" si="37"/>
        <v>#DIV/0!</v>
      </c>
      <c r="H92" s="66">
        <v>0.95169999999999999</v>
      </c>
      <c r="I92" s="67" t="e">
        <f t="shared" si="38"/>
        <v>#DIV/0!</v>
      </c>
      <c r="J92" s="67" t="e">
        <f t="shared" si="39"/>
        <v>#DIV/0!</v>
      </c>
      <c r="K92" s="66" t="e">
        <f t="shared" si="40"/>
        <v>#DIV/0!</v>
      </c>
      <c r="L92" s="65" t="e">
        <f t="shared" si="41"/>
        <v>#DIV/0!</v>
      </c>
    </row>
    <row r="93" spans="1:12" ht="15" x14ac:dyDescent="0.2">
      <c r="A93" s="69" t="s">
        <v>119</v>
      </c>
      <c r="B93" s="68"/>
      <c r="C93" s="66">
        <v>0.91219647299999995</v>
      </c>
      <c r="D93" s="66" t="e">
        <f t="shared" si="35"/>
        <v>#DIV/0!</v>
      </c>
      <c r="E93" s="66" t="s">
        <v>110</v>
      </c>
      <c r="F93" s="66" t="e">
        <f t="shared" si="36"/>
        <v>#DIV/0!</v>
      </c>
      <c r="G93" s="66" t="e">
        <f t="shared" si="37"/>
        <v>#DIV/0!</v>
      </c>
      <c r="H93" s="66">
        <v>0.95620000000000005</v>
      </c>
      <c r="I93" s="67" t="e">
        <f t="shared" si="38"/>
        <v>#DIV/0!</v>
      </c>
      <c r="J93" s="67" t="e">
        <f t="shared" si="39"/>
        <v>#DIV/0!</v>
      </c>
      <c r="K93" s="66" t="e">
        <f t="shared" si="40"/>
        <v>#DIV/0!</v>
      </c>
      <c r="L93" s="65" t="e">
        <f t="shared" si="41"/>
        <v>#DIV/0!</v>
      </c>
    </row>
    <row r="94" spans="1:12" s="70" customFormat="1" ht="15" x14ac:dyDescent="0.2">
      <c r="A94" s="69" t="s">
        <v>120</v>
      </c>
      <c r="B94" s="68"/>
      <c r="C94" s="66">
        <v>0.90656449100000003</v>
      </c>
      <c r="D94" s="66" t="e">
        <f t="shared" si="35"/>
        <v>#DIV/0!</v>
      </c>
      <c r="E94" s="66" t="s">
        <v>110</v>
      </c>
      <c r="F94" s="66" t="e">
        <f t="shared" si="36"/>
        <v>#DIV/0!</v>
      </c>
      <c r="G94" s="66" t="e">
        <f t="shared" si="37"/>
        <v>#DIV/0!</v>
      </c>
      <c r="H94" s="66">
        <v>0.95599999999999996</v>
      </c>
      <c r="I94" s="67" t="e">
        <f t="shared" si="38"/>
        <v>#DIV/0!</v>
      </c>
      <c r="J94" s="67" t="e">
        <f t="shared" si="39"/>
        <v>#DIV/0!</v>
      </c>
      <c r="K94" s="66" t="e">
        <f t="shared" si="40"/>
        <v>#DIV/0!</v>
      </c>
      <c r="L94" s="65" t="e">
        <f t="shared" si="41"/>
        <v>#DIV/0!</v>
      </c>
    </row>
    <row r="95" spans="1:12" s="70" customFormat="1" ht="15" x14ac:dyDescent="0.2">
      <c r="A95" s="69" t="s">
        <v>121</v>
      </c>
      <c r="B95" s="68"/>
      <c r="C95" s="66">
        <v>0.89234604399999995</v>
      </c>
      <c r="D95" s="66" t="e">
        <f t="shared" si="35"/>
        <v>#DIV/0!</v>
      </c>
      <c r="E95" s="66" t="s">
        <v>110</v>
      </c>
      <c r="F95" s="66" t="e">
        <f t="shared" si="36"/>
        <v>#DIV/0!</v>
      </c>
      <c r="G95" s="66" t="e">
        <f t="shared" si="37"/>
        <v>#DIV/0!</v>
      </c>
      <c r="H95" s="66">
        <v>0.95569999999999999</v>
      </c>
      <c r="I95" s="67" t="e">
        <f t="shared" si="38"/>
        <v>#DIV/0!</v>
      </c>
      <c r="J95" s="67" t="e">
        <f t="shared" si="39"/>
        <v>#DIV/0!</v>
      </c>
      <c r="K95" s="66" t="e">
        <f t="shared" si="40"/>
        <v>#DIV/0!</v>
      </c>
      <c r="L95" s="65" t="e">
        <f t="shared" si="41"/>
        <v>#DIV/0!</v>
      </c>
    </row>
    <row r="96" spans="1:12" ht="15" x14ac:dyDescent="0.2">
      <c r="A96" s="69" t="s">
        <v>122</v>
      </c>
      <c r="B96" s="68"/>
      <c r="C96" s="66">
        <v>0.90194811200000002</v>
      </c>
      <c r="D96" s="66" t="e">
        <f t="shared" si="35"/>
        <v>#DIV/0!</v>
      </c>
      <c r="E96" s="66" t="s">
        <v>110</v>
      </c>
      <c r="F96" s="66" t="e">
        <f t="shared" si="36"/>
        <v>#DIV/0!</v>
      </c>
      <c r="G96" s="66" t="e">
        <f t="shared" si="37"/>
        <v>#DIV/0!</v>
      </c>
      <c r="H96" s="66">
        <v>0.95379999999999998</v>
      </c>
      <c r="I96" s="67" t="e">
        <f t="shared" si="38"/>
        <v>#DIV/0!</v>
      </c>
      <c r="J96" s="67" t="e">
        <f t="shared" si="39"/>
        <v>#DIV/0!</v>
      </c>
      <c r="K96" s="66" t="e">
        <f t="shared" si="40"/>
        <v>#DIV/0!</v>
      </c>
      <c r="L96" s="65" t="e">
        <f t="shared" si="41"/>
        <v>#DIV/0!</v>
      </c>
    </row>
    <row r="97" spans="1:12" ht="15" x14ac:dyDescent="0.2">
      <c r="A97" s="69" t="s">
        <v>123</v>
      </c>
      <c r="B97" s="68"/>
      <c r="C97" s="66">
        <v>0.89142276799999998</v>
      </c>
      <c r="D97" s="66" t="e">
        <f t="shared" si="35"/>
        <v>#DIV/0!</v>
      </c>
      <c r="E97" s="66" t="s">
        <v>53</v>
      </c>
      <c r="F97" s="66" t="e">
        <f t="shared" si="36"/>
        <v>#DIV/0!</v>
      </c>
      <c r="G97" s="66" t="e">
        <f t="shared" si="37"/>
        <v>#DIV/0!</v>
      </c>
      <c r="H97" s="66">
        <v>0.95930000000000004</v>
      </c>
      <c r="I97" s="67" t="e">
        <f t="shared" si="38"/>
        <v>#DIV/0!</v>
      </c>
      <c r="J97" s="67" t="e">
        <f t="shared" si="39"/>
        <v>#DIV/0!</v>
      </c>
      <c r="K97" s="66" t="e">
        <f t="shared" si="40"/>
        <v>#DIV/0!</v>
      </c>
      <c r="L97" s="65" t="e">
        <f t="shared" si="41"/>
        <v>#DIV/0!</v>
      </c>
    </row>
    <row r="98" spans="1:12" ht="15" x14ac:dyDescent="0.2">
      <c r="A98" s="69" t="s">
        <v>124</v>
      </c>
      <c r="B98" s="68"/>
      <c r="C98" s="66">
        <v>0.89677776799999998</v>
      </c>
      <c r="D98" s="66" t="e">
        <f t="shared" si="35"/>
        <v>#DIV/0!</v>
      </c>
      <c r="E98" s="66" t="s">
        <v>53</v>
      </c>
      <c r="F98" s="66" t="e">
        <f t="shared" si="36"/>
        <v>#DIV/0!</v>
      </c>
      <c r="G98" s="66" t="e">
        <f t="shared" si="37"/>
        <v>#DIV/0!</v>
      </c>
      <c r="H98" s="66">
        <v>0.95950000000000002</v>
      </c>
      <c r="I98" s="67" t="e">
        <f t="shared" si="38"/>
        <v>#DIV/0!</v>
      </c>
      <c r="J98" s="67" t="e">
        <f t="shared" si="39"/>
        <v>#DIV/0!</v>
      </c>
      <c r="K98" s="66" t="e">
        <f t="shared" si="40"/>
        <v>#DIV/0!</v>
      </c>
      <c r="L98" s="65" t="e">
        <f t="shared" si="41"/>
        <v>#DIV/0!</v>
      </c>
    </row>
    <row r="99" spans="1:12" s="46" customFormat="1" ht="15" x14ac:dyDescent="0.2">
      <c r="A99" s="69" t="s">
        <v>125</v>
      </c>
      <c r="B99" s="68"/>
      <c r="C99" s="66">
        <v>0.88625242400000004</v>
      </c>
      <c r="D99" s="66" t="e">
        <f t="shared" si="35"/>
        <v>#DIV/0!</v>
      </c>
      <c r="E99" s="66" t="s">
        <v>53</v>
      </c>
      <c r="F99" s="66" t="e">
        <f t="shared" si="36"/>
        <v>#DIV/0!</v>
      </c>
      <c r="G99" s="66" t="e">
        <f t="shared" si="37"/>
        <v>#DIV/0!</v>
      </c>
      <c r="H99" s="66">
        <v>0.95899999999999996</v>
      </c>
      <c r="I99" s="67" t="e">
        <f t="shared" si="38"/>
        <v>#DIV/0!</v>
      </c>
      <c r="J99" s="67" t="e">
        <f t="shared" si="39"/>
        <v>#DIV/0!</v>
      </c>
      <c r="K99" s="66" t="e">
        <f t="shared" si="40"/>
        <v>#DIV/0!</v>
      </c>
      <c r="L99" s="65" t="e">
        <f t="shared" si="41"/>
        <v>#DIV/0!</v>
      </c>
    </row>
    <row r="100" spans="1:12" s="46" customFormat="1" ht="31.5" x14ac:dyDescent="0.25">
      <c r="A100" s="51" t="s">
        <v>126</v>
      </c>
      <c r="B100" s="64"/>
      <c r="C100" s="49"/>
      <c r="D100" s="49" t="e">
        <f>SUM(D91:D99)</f>
        <v>#DIV/0!</v>
      </c>
      <c r="E100" s="49"/>
      <c r="F100" s="49" t="e">
        <f>SUM(F91:F99)</f>
        <v>#DIV/0!</v>
      </c>
      <c r="G100" s="49" t="e">
        <f>SUM(G91:G99)</f>
        <v>#DIV/0!</v>
      </c>
      <c r="H100" s="49"/>
      <c r="I100" s="49" t="e">
        <f>SUM(I91:I99)</f>
        <v>#DIV/0!</v>
      </c>
      <c r="J100" s="49" t="e">
        <f>SUM(J91:J99)</f>
        <v>#DIV/0!</v>
      </c>
      <c r="K100" s="49" t="e">
        <f>SUM(K91:K99)</f>
        <v>#DIV/0!</v>
      </c>
      <c r="L100" s="49" t="e">
        <f>SUM(L91:L99)</f>
        <v>#DIV/0!</v>
      </c>
    </row>
    <row r="101" spans="1:12" s="46" customFormat="1" ht="15.75" x14ac:dyDescent="0.25">
      <c r="A101" s="51" t="s">
        <v>127</v>
      </c>
      <c r="B101" s="64"/>
      <c r="C101" s="49"/>
      <c r="D101" s="49" t="e">
        <f>D90+D100</f>
        <v>#DIV/0!</v>
      </c>
      <c r="E101" s="49"/>
      <c r="F101" s="49" t="e">
        <f>F90+F100</f>
        <v>#DIV/0!</v>
      </c>
      <c r="G101" s="49" t="e">
        <f>G90+G100</f>
        <v>#DIV/0!</v>
      </c>
      <c r="H101" s="49"/>
      <c r="I101" s="49" t="e">
        <f>I90+I100</f>
        <v>#DIV/0!</v>
      </c>
      <c r="J101" s="49" t="e">
        <f>J90+J100</f>
        <v>#DIV/0!</v>
      </c>
      <c r="K101" s="49" t="e">
        <f>K90+K100</f>
        <v>#DIV/0!</v>
      </c>
      <c r="L101" s="49" t="e">
        <f>L90+L100</f>
        <v>#DIV/0!</v>
      </c>
    </row>
    <row r="102" spans="1:12" s="46" customFormat="1" ht="17.25" x14ac:dyDescent="0.35">
      <c r="A102" s="137" t="s">
        <v>128</v>
      </c>
      <c r="B102" s="137"/>
      <c r="C102" s="63"/>
      <c r="D102" s="62" t="e">
        <f>D36+D61+D81+D101</f>
        <v>#DIV/0!</v>
      </c>
      <c r="E102" s="57"/>
      <c r="F102" s="54"/>
      <c r="G102" s="60"/>
      <c r="H102" s="60"/>
      <c r="I102" s="60"/>
      <c r="J102" s="60"/>
      <c r="K102" s="60"/>
      <c r="L102" s="52"/>
    </row>
    <row r="103" spans="1:12" s="46" customFormat="1" ht="17.25" x14ac:dyDescent="0.35">
      <c r="A103" s="138" t="s">
        <v>129</v>
      </c>
      <c r="B103" s="138"/>
      <c r="C103" s="59"/>
      <c r="D103" s="60"/>
      <c r="E103" s="57"/>
      <c r="F103" s="61" t="e">
        <f>F36+F61+F81+F101</f>
        <v>#DIV/0!</v>
      </c>
      <c r="G103" s="54"/>
      <c r="H103" s="58"/>
      <c r="I103" s="58"/>
      <c r="J103" s="58"/>
      <c r="K103" s="60"/>
      <c r="L103" s="52"/>
    </row>
    <row r="104" spans="1:12" s="46" customFormat="1" ht="31.5" customHeight="1" x14ac:dyDescent="0.25">
      <c r="A104" s="139" t="s">
        <v>130</v>
      </c>
      <c r="B104" s="139"/>
      <c r="C104" s="59"/>
      <c r="D104" s="58"/>
      <c r="E104" s="57"/>
      <c r="F104" s="54"/>
      <c r="G104" s="56" t="e">
        <f>G36+G61+G81+G101</f>
        <v>#DIV/0!</v>
      </c>
      <c r="H104" s="54"/>
      <c r="I104" s="54"/>
      <c r="J104" s="54"/>
      <c r="K104" s="54"/>
      <c r="L104" s="52"/>
    </row>
    <row r="105" spans="1:12" ht="15.75" x14ac:dyDescent="0.25">
      <c r="A105" s="140" t="s">
        <v>131</v>
      </c>
      <c r="B105" s="140"/>
      <c r="C105" s="52"/>
      <c r="D105" s="54"/>
      <c r="E105" s="55"/>
      <c r="F105" s="54"/>
      <c r="G105" s="54"/>
      <c r="H105" s="54"/>
      <c r="I105" s="54"/>
      <c r="J105" s="54"/>
      <c r="K105" s="53" t="e">
        <f>K36+K61+K81+K101</f>
        <v>#DIV/0!</v>
      </c>
      <c r="L105" s="52"/>
    </row>
    <row r="106" spans="1:12" ht="15.75" x14ac:dyDescent="0.25">
      <c r="A106" s="51" t="s">
        <v>85</v>
      </c>
      <c r="B106" s="50"/>
      <c r="C106" s="49"/>
      <c r="D106" s="49" t="e">
        <f>D61</f>
        <v>#DIV/0!</v>
      </c>
      <c r="E106" s="49"/>
      <c r="F106" s="49" t="e">
        <f>F61</f>
        <v>#DIV/0!</v>
      </c>
      <c r="G106" s="49" t="e">
        <f>G61</f>
        <v>#DIV/0!</v>
      </c>
      <c r="H106" s="49"/>
      <c r="I106" s="49" t="e">
        <f>I61</f>
        <v>#DIV/0!</v>
      </c>
      <c r="J106" s="49" t="e">
        <f>J61</f>
        <v>#DIV/0!</v>
      </c>
      <c r="K106" s="49" t="e">
        <f>K61</f>
        <v>#DIV/0!</v>
      </c>
      <c r="L106" s="49" t="e">
        <f>L61</f>
        <v>#DIV/0!</v>
      </c>
    </row>
    <row r="170" spans="1:5" s="46" customFormat="1" x14ac:dyDescent="0.2">
      <c r="E170" s="47"/>
    </row>
    <row r="171" spans="1:5" s="46" customFormat="1" x14ac:dyDescent="0.2">
      <c r="E171" s="47"/>
    </row>
    <row r="172" spans="1:5" s="46" customFormat="1" x14ac:dyDescent="0.2">
      <c r="E172" s="47"/>
    </row>
    <row r="173" spans="1:5" s="46" customFormat="1" x14ac:dyDescent="0.2">
      <c r="A173" s="48"/>
      <c r="E173" s="47"/>
    </row>
    <row r="174" spans="1:5" s="46" customFormat="1" x14ac:dyDescent="0.2">
      <c r="A174" s="48"/>
      <c r="E174" s="47"/>
    </row>
    <row r="175" spans="1:5" s="46" customFormat="1" x14ac:dyDescent="0.2">
      <c r="E175" s="47"/>
    </row>
    <row r="176" spans="1:5" s="46" customFormat="1" x14ac:dyDescent="0.2">
      <c r="A176" s="48"/>
      <c r="E176" s="47"/>
    </row>
    <row r="177" spans="1:5" s="46" customFormat="1" x14ac:dyDescent="0.2">
      <c r="A177" s="48"/>
      <c r="E177" s="47"/>
    </row>
    <row r="178" spans="1:5" s="46" customFormat="1" x14ac:dyDescent="0.2">
      <c r="A178" s="48"/>
      <c r="E178" s="47"/>
    </row>
    <row r="179" spans="1:5" s="46" customFormat="1" x14ac:dyDescent="0.2">
      <c r="E179" s="47"/>
    </row>
    <row r="180" spans="1:5" s="46" customFormat="1" x14ac:dyDescent="0.2">
      <c r="A180" s="48"/>
      <c r="E180" s="47"/>
    </row>
    <row r="181" spans="1:5" s="46" customFormat="1" x14ac:dyDescent="0.2">
      <c r="A181" s="48"/>
      <c r="E181" s="47"/>
    </row>
    <row r="182" spans="1:5" s="46" customFormat="1" x14ac:dyDescent="0.2">
      <c r="A182" s="48"/>
      <c r="E182" s="47"/>
    </row>
    <row r="183" spans="1:5" s="46" customFormat="1" x14ac:dyDescent="0.2">
      <c r="E183" s="47"/>
    </row>
    <row r="184" spans="1:5" s="46" customFormat="1" x14ac:dyDescent="0.2">
      <c r="E184" s="47"/>
    </row>
    <row r="185" spans="1:5" s="46" customFormat="1" x14ac:dyDescent="0.2">
      <c r="E185" s="47"/>
    </row>
    <row r="186" spans="1:5" s="46" customFormat="1" x14ac:dyDescent="0.2">
      <c r="E186" s="47"/>
    </row>
    <row r="187" spans="1:5" s="46" customFormat="1" x14ac:dyDescent="0.2">
      <c r="E187" s="47"/>
    </row>
    <row r="188" spans="1:5" s="46" customFormat="1" x14ac:dyDescent="0.2">
      <c r="E188" s="47"/>
    </row>
    <row r="189" spans="1:5" s="46" customFormat="1" x14ac:dyDescent="0.2">
      <c r="E189" s="47"/>
    </row>
    <row r="190" spans="1:5" s="46" customFormat="1" x14ac:dyDescent="0.2">
      <c r="E190" s="47"/>
    </row>
    <row r="191" spans="1:5" s="46" customFormat="1" x14ac:dyDescent="0.2">
      <c r="E191" s="47"/>
    </row>
    <row r="192" spans="1:5" s="46" customFormat="1" x14ac:dyDescent="0.2">
      <c r="E192" s="47"/>
    </row>
    <row r="193" spans="1:5" s="46" customFormat="1" x14ac:dyDescent="0.2">
      <c r="E193" s="47"/>
    </row>
    <row r="194" spans="1:5" s="46" customFormat="1" x14ac:dyDescent="0.2">
      <c r="A194" s="48"/>
      <c r="E194" s="47"/>
    </row>
    <row r="195" spans="1:5" s="46" customFormat="1" x14ac:dyDescent="0.2">
      <c r="E195" s="47"/>
    </row>
    <row r="196" spans="1:5" s="46" customFormat="1" x14ac:dyDescent="0.2">
      <c r="E196" s="47"/>
    </row>
    <row r="197" spans="1:5" s="46" customFormat="1" x14ac:dyDescent="0.2">
      <c r="E197" s="47"/>
    </row>
    <row r="198" spans="1:5" s="46" customFormat="1" x14ac:dyDescent="0.2">
      <c r="E198" s="47"/>
    </row>
    <row r="199" spans="1:5" s="46" customFormat="1" x14ac:dyDescent="0.2">
      <c r="E199" s="47"/>
    </row>
    <row r="200" spans="1:5" s="46" customFormat="1" x14ac:dyDescent="0.2">
      <c r="E200" s="47"/>
    </row>
    <row r="201" spans="1:5" s="46" customFormat="1" x14ac:dyDescent="0.2">
      <c r="E201" s="47"/>
    </row>
    <row r="202" spans="1:5" s="46" customFormat="1" x14ac:dyDescent="0.2">
      <c r="E202" s="47"/>
    </row>
    <row r="203" spans="1:5" s="46" customFormat="1" x14ac:dyDescent="0.2">
      <c r="E203" s="47"/>
    </row>
    <row r="204" spans="1:5" s="46" customFormat="1" x14ac:dyDescent="0.2">
      <c r="E204" s="47"/>
    </row>
    <row r="205" spans="1:5" s="46" customFormat="1" x14ac:dyDescent="0.2">
      <c r="E205" s="47"/>
    </row>
    <row r="206" spans="1:5" s="46" customFormat="1" x14ac:dyDescent="0.2">
      <c r="A206" s="48"/>
      <c r="E206" s="47"/>
    </row>
    <row r="207" spans="1:5" s="46" customFormat="1" x14ac:dyDescent="0.2">
      <c r="E207" s="47"/>
    </row>
    <row r="208" spans="1:5" s="46" customFormat="1" x14ac:dyDescent="0.2">
      <c r="E208" s="47"/>
    </row>
    <row r="209" spans="1:5" s="46" customFormat="1" x14ac:dyDescent="0.2">
      <c r="E209" s="47"/>
    </row>
    <row r="210" spans="1:5" s="46" customFormat="1" x14ac:dyDescent="0.2">
      <c r="E210" s="47"/>
    </row>
    <row r="211" spans="1:5" s="46" customFormat="1" x14ac:dyDescent="0.2">
      <c r="E211" s="47"/>
    </row>
    <row r="212" spans="1:5" s="46" customFormat="1" x14ac:dyDescent="0.2">
      <c r="A212" s="48"/>
      <c r="E212" s="47"/>
    </row>
    <row r="213" spans="1:5" s="46" customFormat="1" x14ac:dyDescent="0.2">
      <c r="A213" s="48"/>
      <c r="E213" s="47"/>
    </row>
    <row r="214" spans="1:5" s="46" customFormat="1" x14ac:dyDescent="0.2">
      <c r="E214" s="47"/>
    </row>
    <row r="215" spans="1:5" s="46" customFormat="1" x14ac:dyDescent="0.2">
      <c r="E215" s="47"/>
    </row>
    <row r="216" spans="1:5" s="46" customFormat="1" x14ac:dyDescent="0.2">
      <c r="E216" s="47"/>
    </row>
    <row r="217" spans="1:5" s="46" customFormat="1" x14ac:dyDescent="0.2">
      <c r="E217" s="47"/>
    </row>
    <row r="218" spans="1:5" s="46" customFormat="1" x14ac:dyDescent="0.2">
      <c r="A218" s="48"/>
      <c r="E218" s="47"/>
    </row>
    <row r="219" spans="1:5" s="46" customFormat="1" x14ac:dyDescent="0.2">
      <c r="E219" s="47"/>
    </row>
    <row r="220" spans="1:5" s="46" customFormat="1" x14ac:dyDescent="0.2">
      <c r="A220" s="48"/>
      <c r="E220" s="47"/>
    </row>
    <row r="221" spans="1:5" s="46" customFormat="1" x14ac:dyDescent="0.2">
      <c r="E221" s="47"/>
    </row>
    <row r="222" spans="1:5" s="46" customFormat="1" x14ac:dyDescent="0.2">
      <c r="E222" s="47"/>
    </row>
    <row r="223" spans="1:5" s="46" customFormat="1" x14ac:dyDescent="0.2">
      <c r="A223" s="48"/>
      <c r="E223" s="47"/>
    </row>
    <row r="224" spans="1:5" s="46" customFormat="1" x14ac:dyDescent="0.2">
      <c r="E224" s="47"/>
    </row>
    <row r="225" spans="1:5" s="46" customFormat="1" x14ac:dyDescent="0.2">
      <c r="E225" s="47"/>
    </row>
    <row r="226" spans="1:5" s="46" customFormat="1" x14ac:dyDescent="0.2">
      <c r="A226" s="48"/>
      <c r="E226" s="47"/>
    </row>
    <row r="227" spans="1:5" s="46" customFormat="1" x14ac:dyDescent="0.2">
      <c r="E227" s="47"/>
    </row>
    <row r="228" spans="1:5" s="46" customFormat="1" x14ac:dyDescent="0.2">
      <c r="E228" s="47"/>
    </row>
    <row r="229" spans="1:5" s="46" customFormat="1" x14ac:dyDescent="0.2">
      <c r="E229" s="47"/>
    </row>
    <row r="230" spans="1:5" s="46" customFormat="1" x14ac:dyDescent="0.2">
      <c r="E230" s="47"/>
    </row>
    <row r="231" spans="1:5" s="46" customFormat="1" x14ac:dyDescent="0.2">
      <c r="E231" s="47"/>
    </row>
    <row r="232" spans="1:5" s="46" customFormat="1" x14ac:dyDescent="0.2">
      <c r="E232" s="47"/>
    </row>
    <row r="233" spans="1:5" s="46" customFormat="1" x14ac:dyDescent="0.2">
      <c r="E233" s="47"/>
    </row>
    <row r="234" spans="1:5" s="46" customFormat="1" x14ac:dyDescent="0.2">
      <c r="E234" s="47"/>
    </row>
    <row r="235" spans="1:5" s="46" customFormat="1" x14ac:dyDescent="0.2">
      <c r="E235" s="47"/>
    </row>
    <row r="236" spans="1:5" s="46" customFormat="1" x14ac:dyDescent="0.2">
      <c r="E236" s="47"/>
    </row>
    <row r="237" spans="1:5" s="46" customFormat="1" x14ac:dyDescent="0.2">
      <c r="A237" s="48"/>
      <c r="E237" s="47"/>
    </row>
    <row r="238" spans="1:5" s="46" customFormat="1" x14ac:dyDescent="0.2">
      <c r="E238" s="47"/>
    </row>
    <row r="239" spans="1:5" s="46" customFormat="1" x14ac:dyDescent="0.2">
      <c r="E239" s="47"/>
    </row>
    <row r="240" spans="1:5" s="46" customFormat="1" x14ac:dyDescent="0.2">
      <c r="A240" s="48"/>
      <c r="E240" s="47"/>
    </row>
    <row r="241" spans="1:5" s="46" customFormat="1" x14ac:dyDescent="0.2">
      <c r="E241" s="47"/>
    </row>
    <row r="242" spans="1:5" s="46" customFormat="1" x14ac:dyDescent="0.2">
      <c r="E242" s="47"/>
    </row>
    <row r="243" spans="1:5" s="46" customFormat="1" x14ac:dyDescent="0.2">
      <c r="E243" s="47"/>
    </row>
    <row r="244" spans="1:5" s="46" customFormat="1" x14ac:dyDescent="0.2">
      <c r="E244" s="47"/>
    </row>
    <row r="245" spans="1:5" s="46" customFormat="1" x14ac:dyDescent="0.2">
      <c r="E245" s="47"/>
    </row>
    <row r="246" spans="1:5" s="46" customFormat="1" x14ac:dyDescent="0.2">
      <c r="E246" s="47"/>
    </row>
    <row r="247" spans="1:5" s="46" customFormat="1" x14ac:dyDescent="0.2">
      <c r="E247" s="47"/>
    </row>
    <row r="248" spans="1:5" s="46" customFormat="1" x14ac:dyDescent="0.2">
      <c r="A248" s="48"/>
      <c r="E248" s="47"/>
    </row>
    <row r="249" spans="1:5" s="46" customFormat="1" x14ac:dyDescent="0.2">
      <c r="E249" s="47"/>
    </row>
    <row r="250" spans="1:5" s="46" customFormat="1" x14ac:dyDescent="0.2">
      <c r="E250" s="47"/>
    </row>
    <row r="251" spans="1:5" s="46" customFormat="1" x14ac:dyDescent="0.2">
      <c r="E251" s="47"/>
    </row>
    <row r="252" spans="1:5" s="46" customFormat="1" x14ac:dyDescent="0.2">
      <c r="E252" s="47"/>
    </row>
    <row r="253" spans="1:5" s="46" customFormat="1" x14ac:dyDescent="0.2">
      <c r="E253" s="47"/>
    </row>
    <row r="254" spans="1:5" s="46" customFormat="1" x14ac:dyDescent="0.2">
      <c r="E254" s="47"/>
    </row>
    <row r="255" spans="1:5" s="46" customFormat="1" x14ac:dyDescent="0.2">
      <c r="E255" s="47"/>
    </row>
    <row r="256" spans="1:5" s="46" customFormat="1" x14ac:dyDescent="0.2">
      <c r="E256" s="47"/>
    </row>
    <row r="257" spans="5:5" s="46" customFormat="1" x14ac:dyDescent="0.2">
      <c r="E257" s="47"/>
    </row>
    <row r="258" spans="5:5" s="46" customFormat="1" x14ac:dyDescent="0.2">
      <c r="E258" s="47"/>
    </row>
    <row r="259" spans="5:5" s="46" customFormat="1" x14ac:dyDescent="0.2">
      <c r="E259" s="47"/>
    </row>
    <row r="260" spans="5:5" s="46" customFormat="1" x14ac:dyDescent="0.2">
      <c r="E260" s="47"/>
    </row>
    <row r="261" spans="5:5" s="46" customFormat="1" x14ac:dyDescent="0.2">
      <c r="E261" s="47"/>
    </row>
    <row r="262" spans="5:5" s="46" customFormat="1" x14ac:dyDescent="0.2">
      <c r="E262" s="47"/>
    </row>
    <row r="263" spans="5:5" s="46" customFormat="1" x14ac:dyDescent="0.2">
      <c r="E263" s="47"/>
    </row>
    <row r="264" spans="5:5" s="46" customFormat="1" x14ac:dyDescent="0.2">
      <c r="E264" s="47"/>
    </row>
    <row r="265" spans="5:5" s="46" customFormat="1" x14ac:dyDescent="0.2">
      <c r="E265" s="47"/>
    </row>
    <row r="266" spans="5:5" s="46" customFormat="1" x14ac:dyDescent="0.2">
      <c r="E266" s="47"/>
    </row>
    <row r="267" spans="5:5" s="46" customFormat="1" x14ac:dyDescent="0.2">
      <c r="E267" s="47"/>
    </row>
    <row r="268" spans="5:5" s="46" customFormat="1" x14ac:dyDescent="0.2">
      <c r="E268" s="47"/>
    </row>
    <row r="269" spans="5:5" s="46" customFormat="1" x14ac:dyDescent="0.2">
      <c r="E269" s="47"/>
    </row>
    <row r="270" spans="5:5" s="46" customFormat="1" x14ac:dyDescent="0.2">
      <c r="E270" s="47"/>
    </row>
    <row r="271" spans="5:5" s="46" customFormat="1" x14ac:dyDescent="0.2">
      <c r="E271" s="47"/>
    </row>
    <row r="272" spans="5:5" s="46" customFormat="1" x14ac:dyDescent="0.2">
      <c r="E272" s="47"/>
    </row>
    <row r="273" spans="1:5" s="46" customFormat="1" x14ac:dyDescent="0.2">
      <c r="A273" s="48"/>
      <c r="E273" s="47"/>
    </row>
    <row r="274" spans="1:5" s="46" customFormat="1" x14ac:dyDescent="0.2">
      <c r="E274" s="47"/>
    </row>
    <row r="275" spans="1:5" s="46" customFormat="1" x14ac:dyDescent="0.2">
      <c r="A275" s="48"/>
      <c r="E275" s="47"/>
    </row>
    <row r="276" spans="1:5" s="46" customFormat="1" x14ac:dyDescent="0.2">
      <c r="E276" s="47"/>
    </row>
    <row r="277" spans="1:5" s="46" customFormat="1" x14ac:dyDescent="0.2">
      <c r="E277" s="47"/>
    </row>
    <row r="278" spans="1:5" s="46" customFormat="1" x14ac:dyDescent="0.2">
      <c r="E278" s="47"/>
    </row>
    <row r="279" spans="1:5" s="46" customFormat="1" x14ac:dyDescent="0.2">
      <c r="E279" s="47"/>
    </row>
    <row r="280" spans="1:5" s="46" customFormat="1" x14ac:dyDescent="0.2">
      <c r="E280" s="47"/>
    </row>
    <row r="281" spans="1:5" s="46" customFormat="1" x14ac:dyDescent="0.2">
      <c r="E281" s="47"/>
    </row>
    <row r="282" spans="1:5" s="46" customFormat="1" x14ac:dyDescent="0.2">
      <c r="E282" s="47"/>
    </row>
    <row r="283" spans="1:5" s="46" customFormat="1" x14ac:dyDescent="0.2">
      <c r="E283" s="47"/>
    </row>
    <row r="284" spans="1:5" s="46" customFormat="1" x14ac:dyDescent="0.2">
      <c r="E284" s="47"/>
    </row>
    <row r="285" spans="1:5" s="46" customFormat="1" x14ac:dyDescent="0.2">
      <c r="E285" s="47"/>
    </row>
    <row r="286" spans="1:5" s="46" customFormat="1" x14ac:dyDescent="0.2">
      <c r="E286" s="47"/>
    </row>
    <row r="287" spans="1:5" s="46" customFormat="1" x14ac:dyDescent="0.2">
      <c r="A287" s="48"/>
      <c r="E287" s="47"/>
    </row>
    <row r="288" spans="1:5" s="46" customFormat="1" x14ac:dyDescent="0.2">
      <c r="E288" s="47"/>
    </row>
    <row r="289" spans="1:5" s="46" customFormat="1" x14ac:dyDescent="0.2">
      <c r="A289" s="48"/>
      <c r="E289" s="47"/>
    </row>
    <row r="290" spans="1:5" s="46" customFormat="1" x14ac:dyDescent="0.2">
      <c r="E290" s="47"/>
    </row>
    <row r="291" spans="1:5" s="46" customFormat="1" x14ac:dyDescent="0.2">
      <c r="A291" s="48"/>
      <c r="E291" s="47"/>
    </row>
    <row r="292" spans="1:5" s="46" customFormat="1" x14ac:dyDescent="0.2">
      <c r="E292" s="47"/>
    </row>
    <row r="293" spans="1:5" s="46" customFormat="1" x14ac:dyDescent="0.2">
      <c r="E293" s="47"/>
    </row>
    <row r="294" spans="1:5" s="46" customFormat="1" x14ac:dyDescent="0.2">
      <c r="E294" s="47"/>
    </row>
    <row r="295" spans="1:5" s="46" customFormat="1" x14ac:dyDescent="0.2">
      <c r="E295" s="47"/>
    </row>
    <row r="296" spans="1:5" s="46" customFormat="1" x14ac:dyDescent="0.2">
      <c r="E296" s="47"/>
    </row>
    <row r="297" spans="1:5" s="46" customFormat="1" x14ac:dyDescent="0.2">
      <c r="E297" s="47"/>
    </row>
    <row r="298" spans="1:5" s="46" customFormat="1" x14ac:dyDescent="0.2">
      <c r="E298" s="47"/>
    </row>
    <row r="299" spans="1:5" s="46" customFormat="1" x14ac:dyDescent="0.2">
      <c r="E299" s="47"/>
    </row>
    <row r="302" spans="1:5" s="46" customFormat="1" x14ac:dyDescent="0.2">
      <c r="E302" s="47"/>
    </row>
    <row r="303" spans="1:5" s="46" customFormat="1" x14ac:dyDescent="0.2">
      <c r="E303" s="47"/>
    </row>
    <row r="304" spans="1:5" s="46" customFormat="1" x14ac:dyDescent="0.2">
      <c r="E304" s="47"/>
    </row>
    <row r="305" spans="5:5" s="46" customFormat="1" x14ac:dyDescent="0.2">
      <c r="E305" s="47"/>
    </row>
    <row r="306" spans="5:5" s="46" customFormat="1" x14ac:dyDescent="0.2">
      <c r="E306" s="47"/>
    </row>
    <row r="307" spans="5:5" s="46" customFormat="1" x14ac:dyDescent="0.2">
      <c r="E307" s="47"/>
    </row>
    <row r="308" spans="5:5" s="46" customFormat="1" x14ac:dyDescent="0.2">
      <c r="E308" s="47"/>
    </row>
  </sheetData>
  <mergeCells count="9">
    <mergeCell ref="A102:B102"/>
    <mergeCell ref="A103:B103"/>
    <mergeCell ref="A104:B104"/>
    <mergeCell ref="A105:B105"/>
    <mergeCell ref="A3:D3"/>
    <mergeCell ref="A4:D4"/>
    <mergeCell ref="A5:D5"/>
    <mergeCell ref="A6:D6"/>
    <mergeCell ref="A7:D7"/>
  </mergeCells>
  <pageMargins left="0.43307086614173229" right="0.47244094488188981" top="0.55118110236220474" bottom="0.47244094488188981" header="0.23622047244094491" footer="0.19685039370078741"/>
  <pageSetup scale="55" orientation="portrait" r:id="rId1"/>
  <headerFooter alignWithMargins="0">
    <oddFooter>Page &amp;P&amp;RHUMAN_MILK_TEMPLATE_300309.xls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D7679-6618-45DE-8523-77CDE71EE750}">
  <dimension ref="A1:S308"/>
  <sheetViews>
    <sheetView zoomScaleNormal="100" workbookViewId="0"/>
  </sheetViews>
  <sheetFormatPr defaultColWidth="22.42578125" defaultRowHeight="15" x14ac:dyDescent="0.2"/>
  <cols>
    <col min="1" max="1" width="20.5703125" style="46" bestFit="1" customWidth="1"/>
    <col min="2" max="2" width="13.85546875" style="46" customWidth="1"/>
    <col min="3" max="3" width="12.85546875" style="46" customWidth="1"/>
    <col min="4" max="4" width="14" style="46" customWidth="1"/>
    <col min="5" max="5" width="12.5703125" style="47" customWidth="1"/>
    <col min="6" max="7" width="12.140625" style="46" customWidth="1"/>
    <col min="8" max="9" width="11" style="46" customWidth="1"/>
    <col min="10" max="10" width="12" style="46" customWidth="1"/>
    <col min="11" max="11" width="10.5703125" style="46" customWidth="1"/>
    <col min="12" max="12" width="13.42578125" style="46" customWidth="1"/>
    <col min="13" max="17" width="22.42578125" style="46" customWidth="1"/>
    <col min="18" max="19" width="22.42578125" style="94" customWidth="1"/>
    <col min="20" max="16384" width="22.42578125" style="45"/>
  </cols>
  <sheetData>
    <row r="1" spans="1:19" ht="15.75" x14ac:dyDescent="0.25">
      <c r="A1" s="93"/>
      <c r="B1" s="85"/>
      <c r="C1" s="83"/>
      <c r="D1" s="83"/>
      <c r="E1" s="84"/>
      <c r="F1" s="5" t="s">
        <v>154</v>
      </c>
      <c r="G1" s="52"/>
      <c r="H1" s="52"/>
      <c r="I1" s="52"/>
      <c r="J1" s="52"/>
      <c r="K1" s="52"/>
      <c r="L1" s="52"/>
    </row>
    <row r="2" spans="1:19" ht="15.75" x14ac:dyDescent="0.25">
      <c r="A2" s="114" t="s">
        <v>0</v>
      </c>
      <c r="B2" s="114"/>
      <c r="C2" s="114"/>
      <c r="D2" s="114"/>
      <c r="E2" s="84"/>
      <c r="F2" s="92"/>
      <c r="G2" s="83"/>
      <c r="H2" s="83"/>
      <c r="I2" s="83"/>
      <c r="J2" s="83"/>
      <c r="K2" s="52"/>
      <c r="L2" s="52"/>
    </row>
    <row r="3" spans="1:19" ht="15.75" x14ac:dyDescent="0.25">
      <c r="A3" s="141" t="s">
        <v>1</v>
      </c>
      <c r="B3" s="141"/>
      <c r="C3" s="141"/>
      <c r="D3" s="141"/>
      <c r="E3" s="91"/>
      <c r="F3" s="52"/>
      <c r="G3" s="83"/>
      <c r="H3" s="83"/>
      <c r="I3" s="83"/>
      <c r="J3" s="83"/>
      <c r="K3" s="83"/>
      <c r="L3" s="52"/>
    </row>
    <row r="4" spans="1:19" s="46" customFormat="1" ht="15.75" x14ac:dyDescent="0.25">
      <c r="A4" s="141" t="s">
        <v>2</v>
      </c>
      <c r="B4" s="141"/>
      <c r="C4" s="141"/>
      <c r="D4" s="141"/>
      <c r="E4" s="90"/>
      <c r="F4" s="52"/>
      <c r="G4" s="83"/>
      <c r="H4" s="83"/>
      <c r="I4" s="83"/>
      <c r="J4" s="83"/>
      <c r="K4" s="83"/>
      <c r="L4" s="52"/>
      <c r="R4" s="94"/>
      <c r="S4" s="94"/>
    </row>
    <row r="5" spans="1:19" s="46" customFormat="1" ht="16.5" customHeight="1" x14ac:dyDescent="0.35">
      <c r="A5" s="141" t="s">
        <v>3</v>
      </c>
      <c r="B5" s="141"/>
      <c r="C5" s="141"/>
      <c r="D5" s="141"/>
      <c r="E5" s="23"/>
      <c r="F5" s="83"/>
      <c r="G5" s="83"/>
      <c r="H5" s="83"/>
      <c r="I5" s="83"/>
      <c r="J5" s="83"/>
      <c r="K5" s="83"/>
      <c r="L5" s="52"/>
      <c r="R5" s="94"/>
      <c r="S5" s="94"/>
    </row>
    <row r="6" spans="1:19" s="46" customFormat="1" ht="16.5" customHeight="1" x14ac:dyDescent="0.35">
      <c r="A6" s="141" t="s">
        <v>139</v>
      </c>
      <c r="B6" s="141"/>
      <c r="C6" s="141"/>
      <c r="D6" s="141"/>
      <c r="E6" s="23"/>
      <c r="F6" s="83"/>
      <c r="G6" s="83"/>
      <c r="H6" s="83"/>
      <c r="I6" s="83"/>
      <c r="J6" s="83"/>
      <c r="K6" s="83"/>
      <c r="L6" s="52"/>
      <c r="R6" s="94"/>
      <c r="S6" s="94"/>
    </row>
    <row r="7" spans="1:19" s="46" customFormat="1" ht="16.5" customHeight="1" x14ac:dyDescent="0.35">
      <c r="A7" s="141" t="s">
        <v>138</v>
      </c>
      <c r="B7" s="141"/>
      <c r="C7" s="141"/>
      <c r="D7" s="141"/>
      <c r="E7" s="89"/>
      <c r="F7" s="83"/>
      <c r="G7" s="83"/>
      <c r="H7" s="83"/>
      <c r="I7" s="83"/>
      <c r="J7" s="83"/>
      <c r="K7" s="83"/>
      <c r="L7" s="52"/>
      <c r="R7" s="94"/>
      <c r="S7" s="94"/>
    </row>
    <row r="8" spans="1:19" s="46" customFormat="1" x14ac:dyDescent="0.2">
      <c r="A8" s="85"/>
      <c r="B8" s="88"/>
      <c r="C8" s="83"/>
      <c r="D8" s="87"/>
      <c r="E8" s="86"/>
      <c r="F8" s="83"/>
      <c r="G8" s="83"/>
      <c r="H8" s="83"/>
      <c r="I8" s="83"/>
      <c r="J8" s="83"/>
      <c r="K8" s="83"/>
      <c r="L8" s="52"/>
      <c r="R8" s="94"/>
      <c r="S8" s="94"/>
    </row>
    <row r="9" spans="1:19" s="46" customFormat="1" x14ac:dyDescent="0.2">
      <c r="A9" s="85"/>
      <c r="B9" s="85"/>
      <c r="C9" s="83"/>
      <c r="D9" s="83"/>
      <c r="E9" s="84"/>
      <c r="F9" s="83"/>
      <c r="G9" s="83"/>
      <c r="H9" s="83"/>
      <c r="I9" s="83"/>
      <c r="J9" s="83"/>
      <c r="K9" s="83"/>
      <c r="L9" s="52"/>
      <c r="R9" s="94"/>
      <c r="S9" s="94"/>
    </row>
    <row r="10" spans="1:19" s="46" customFormat="1" ht="144.75" x14ac:dyDescent="0.2">
      <c r="A10" s="79" t="s">
        <v>6</v>
      </c>
      <c r="B10" s="79" t="s">
        <v>7</v>
      </c>
      <c r="C10" s="82" t="s">
        <v>137</v>
      </c>
      <c r="D10" s="79" t="s">
        <v>9</v>
      </c>
      <c r="E10" s="81" t="s">
        <v>10</v>
      </c>
      <c r="F10" s="79" t="s">
        <v>11</v>
      </c>
      <c r="G10" s="79" t="s">
        <v>12</v>
      </c>
      <c r="H10" s="79" t="s">
        <v>13</v>
      </c>
      <c r="I10" s="79" t="s">
        <v>14</v>
      </c>
      <c r="J10" s="79" t="s">
        <v>15</v>
      </c>
      <c r="K10" s="80" t="s">
        <v>16</v>
      </c>
      <c r="L10" s="79" t="s">
        <v>17</v>
      </c>
      <c r="M10" s="83" t="s">
        <v>136</v>
      </c>
      <c r="R10" s="94"/>
      <c r="S10" s="94"/>
    </row>
    <row r="11" spans="1:19" s="46" customFormat="1" x14ac:dyDescent="0.2">
      <c r="A11" s="76" t="s">
        <v>18</v>
      </c>
      <c r="B11" s="68"/>
      <c r="C11" s="67">
        <v>1.5742</v>
      </c>
      <c r="D11" s="66" t="e">
        <f t="shared" ref="D11:D35" si="0">(B11*$E$6*1.0039*C11)/$E$7</f>
        <v>#DIV/0!</v>
      </c>
      <c r="E11" s="66">
        <v>0.98680000000000001</v>
      </c>
      <c r="F11" s="66" t="e">
        <f t="shared" ref="F11:F35" si="1">D11*E11</f>
        <v>#DIV/0!</v>
      </c>
      <c r="G11" s="66" t="e">
        <f t="shared" ref="G11:G35" si="2">(F11/$E$5)*100</f>
        <v>#DIV/0!</v>
      </c>
      <c r="H11" s="67">
        <v>0.86270000000000002</v>
      </c>
      <c r="I11" s="67" t="e">
        <f t="shared" ref="I11:I35" si="3">D11*H11</f>
        <v>#DIV/0!</v>
      </c>
      <c r="J11" s="67" t="e">
        <f t="shared" ref="J11:J35" si="4">I11/$E$5</f>
        <v>#DIV/0!</v>
      </c>
      <c r="K11" s="66" t="e">
        <f t="shared" ref="K11:K35" si="5">D11*H11</f>
        <v>#DIV/0!</v>
      </c>
      <c r="L11" s="65" t="e">
        <f t="shared" ref="L11:L35" si="6">J11/$G$104</f>
        <v>#DIV/0!</v>
      </c>
      <c r="R11" s="94"/>
      <c r="S11" s="94"/>
    </row>
    <row r="12" spans="1:19" s="46" customFormat="1" x14ac:dyDescent="0.2">
      <c r="A12" s="78" t="s">
        <v>19</v>
      </c>
      <c r="B12" s="68"/>
      <c r="C12" s="66">
        <v>1.3378000000000001</v>
      </c>
      <c r="D12" s="66" t="e">
        <f t="shared" si="0"/>
        <v>#DIV/0!</v>
      </c>
      <c r="E12" s="66">
        <v>0.98970000000000002</v>
      </c>
      <c r="F12" s="66" t="e">
        <f t="shared" si="1"/>
        <v>#DIV/0!</v>
      </c>
      <c r="G12" s="66" t="e">
        <f t="shared" si="2"/>
        <v>#DIV/0!</v>
      </c>
      <c r="H12" s="66">
        <v>0.89229999999999998</v>
      </c>
      <c r="I12" s="67" t="e">
        <f t="shared" si="3"/>
        <v>#DIV/0!</v>
      </c>
      <c r="J12" s="67" t="e">
        <f t="shared" si="4"/>
        <v>#DIV/0!</v>
      </c>
      <c r="K12" s="66" t="e">
        <f t="shared" si="5"/>
        <v>#DIV/0!</v>
      </c>
      <c r="L12" s="65" t="e">
        <f t="shared" si="6"/>
        <v>#DIV/0!</v>
      </c>
      <c r="R12" s="94"/>
      <c r="S12" s="94"/>
    </row>
    <row r="13" spans="1:19" s="46" customFormat="1" x14ac:dyDescent="0.2">
      <c r="A13" s="78" t="s">
        <v>20</v>
      </c>
      <c r="B13" s="68"/>
      <c r="C13" s="66">
        <v>1.2195</v>
      </c>
      <c r="D13" s="66" t="e">
        <f t="shared" si="0"/>
        <v>#DIV/0!</v>
      </c>
      <c r="E13" s="66" t="s">
        <v>21</v>
      </c>
      <c r="F13" s="66" t="e">
        <f t="shared" si="1"/>
        <v>#DIV/0!</v>
      </c>
      <c r="G13" s="66" t="e">
        <f t="shared" si="2"/>
        <v>#DIV/0!</v>
      </c>
      <c r="H13" s="66">
        <v>0.91139999999999999</v>
      </c>
      <c r="I13" s="67" t="e">
        <f t="shared" si="3"/>
        <v>#DIV/0!</v>
      </c>
      <c r="J13" s="67" t="e">
        <f t="shared" si="4"/>
        <v>#DIV/0!</v>
      </c>
      <c r="K13" s="66" t="e">
        <f t="shared" si="5"/>
        <v>#DIV/0!</v>
      </c>
      <c r="L13" s="65" t="e">
        <f t="shared" si="6"/>
        <v>#DIV/0!</v>
      </c>
      <c r="R13" s="94"/>
      <c r="S13" s="94"/>
    </row>
    <row r="14" spans="1:19" s="46" customFormat="1" x14ac:dyDescent="0.2">
      <c r="A14" s="69" t="s">
        <v>22</v>
      </c>
      <c r="B14" s="68"/>
      <c r="C14" s="66">
        <v>1.1486000000000001</v>
      </c>
      <c r="D14" s="66" t="e">
        <f t="shared" si="0"/>
        <v>#DIV/0!</v>
      </c>
      <c r="E14" s="66" t="s">
        <v>23</v>
      </c>
      <c r="F14" s="66" t="e">
        <f t="shared" si="1"/>
        <v>#DIV/0!</v>
      </c>
      <c r="G14" s="66" t="e">
        <f t="shared" si="2"/>
        <v>#DIV/0!</v>
      </c>
      <c r="H14" s="66">
        <v>0.92469999999999997</v>
      </c>
      <c r="I14" s="67" t="e">
        <f t="shared" si="3"/>
        <v>#DIV/0!</v>
      </c>
      <c r="J14" s="67" t="e">
        <f t="shared" si="4"/>
        <v>#DIV/0!</v>
      </c>
      <c r="K14" s="66" t="e">
        <f t="shared" si="5"/>
        <v>#DIV/0!</v>
      </c>
      <c r="L14" s="65" t="e">
        <f t="shared" si="6"/>
        <v>#DIV/0!</v>
      </c>
      <c r="R14" s="94"/>
      <c r="S14" s="94"/>
    </row>
    <row r="15" spans="1:19" s="46" customFormat="1" x14ac:dyDescent="0.2">
      <c r="A15" s="69" t="s">
        <v>24</v>
      </c>
      <c r="B15" s="68"/>
      <c r="C15" s="66">
        <v>1.1228</v>
      </c>
      <c r="D15" s="66" t="e">
        <f t="shared" si="0"/>
        <v>#DIV/0!</v>
      </c>
      <c r="E15" s="66" t="s">
        <v>25</v>
      </c>
      <c r="F15" s="66" t="e">
        <f t="shared" si="1"/>
        <v>#DIV/0!</v>
      </c>
      <c r="G15" s="66" t="e">
        <f t="shared" si="2"/>
        <v>#DIV/0!</v>
      </c>
      <c r="H15" s="66">
        <v>0.93</v>
      </c>
      <c r="I15" s="67" t="e">
        <f t="shared" si="3"/>
        <v>#DIV/0!</v>
      </c>
      <c r="J15" s="67" t="e">
        <f t="shared" si="4"/>
        <v>#DIV/0!</v>
      </c>
      <c r="K15" s="66" t="e">
        <f t="shared" si="5"/>
        <v>#DIV/0!</v>
      </c>
      <c r="L15" s="65" t="e">
        <f t="shared" si="6"/>
        <v>#DIV/0!</v>
      </c>
      <c r="R15" s="94"/>
      <c r="S15" s="94"/>
    </row>
    <row r="16" spans="1:19" s="46" customFormat="1" x14ac:dyDescent="0.2">
      <c r="A16" s="69" t="s">
        <v>26</v>
      </c>
      <c r="B16" s="68"/>
      <c r="C16" s="66">
        <v>1.1012999999999999</v>
      </c>
      <c r="D16" s="66" t="e">
        <f t="shared" si="0"/>
        <v>#DIV/0!</v>
      </c>
      <c r="E16" s="66" t="s">
        <v>25</v>
      </c>
      <c r="F16" s="66" t="e">
        <f t="shared" si="1"/>
        <v>#DIV/0!</v>
      </c>
      <c r="G16" s="66" t="e">
        <f t="shared" si="2"/>
        <v>#DIV/0!</v>
      </c>
      <c r="H16" s="66">
        <v>0.93459999999999999</v>
      </c>
      <c r="I16" s="67" t="e">
        <f t="shared" si="3"/>
        <v>#DIV/0!</v>
      </c>
      <c r="J16" s="67" t="e">
        <f t="shared" si="4"/>
        <v>#DIV/0!</v>
      </c>
      <c r="K16" s="66" t="e">
        <f t="shared" si="5"/>
        <v>#DIV/0!</v>
      </c>
      <c r="L16" s="65" t="e">
        <f t="shared" si="6"/>
        <v>#DIV/0!</v>
      </c>
      <c r="R16" s="94"/>
      <c r="S16" s="94"/>
    </row>
    <row r="17" spans="1:19" s="46" customFormat="1" x14ac:dyDescent="0.2">
      <c r="A17" s="76" t="s">
        <v>27</v>
      </c>
      <c r="B17" s="68"/>
      <c r="C17" s="66">
        <v>1.1012999999999999</v>
      </c>
      <c r="D17" s="66" t="e">
        <f t="shared" si="0"/>
        <v>#DIV/0!</v>
      </c>
      <c r="E17" s="66" t="s">
        <v>28</v>
      </c>
      <c r="F17" s="66" t="e">
        <f t="shared" si="1"/>
        <v>#DIV/0!</v>
      </c>
      <c r="G17" s="66" t="e">
        <f t="shared" si="2"/>
        <v>#DIV/0!</v>
      </c>
      <c r="H17" s="66">
        <v>0.93459999999999999</v>
      </c>
      <c r="I17" s="67" t="e">
        <f t="shared" si="3"/>
        <v>#DIV/0!</v>
      </c>
      <c r="J17" s="67" t="e">
        <f t="shared" si="4"/>
        <v>#DIV/0!</v>
      </c>
      <c r="K17" s="66" t="e">
        <f t="shared" si="5"/>
        <v>#DIV/0!</v>
      </c>
      <c r="L17" s="65" t="e">
        <f t="shared" si="6"/>
        <v>#DIV/0!</v>
      </c>
      <c r="R17" s="94"/>
      <c r="S17" s="94"/>
    </row>
    <row r="18" spans="1:19" s="46" customFormat="1" x14ac:dyDescent="0.2">
      <c r="A18" s="77" t="s">
        <v>29</v>
      </c>
      <c r="B18" s="68"/>
      <c r="C18" s="66">
        <v>1.0831</v>
      </c>
      <c r="D18" s="66" t="e">
        <f t="shared" si="0"/>
        <v>#DIV/0!</v>
      </c>
      <c r="E18" s="66" t="s">
        <v>30</v>
      </c>
      <c r="F18" s="66" t="e">
        <f t="shared" si="1"/>
        <v>#DIV/0!</v>
      </c>
      <c r="G18" s="66" t="e">
        <f t="shared" si="2"/>
        <v>#DIV/0!</v>
      </c>
      <c r="H18" s="66">
        <v>0.93859999999999999</v>
      </c>
      <c r="I18" s="67" t="e">
        <f t="shared" si="3"/>
        <v>#DIV/0!</v>
      </c>
      <c r="J18" s="67" t="e">
        <f t="shared" si="4"/>
        <v>#DIV/0!</v>
      </c>
      <c r="K18" s="66" t="e">
        <f t="shared" si="5"/>
        <v>#DIV/0!</v>
      </c>
      <c r="L18" s="65" t="e">
        <f t="shared" si="6"/>
        <v>#DIV/0!</v>
      </c>
      <c r="R18" s="94"/>
      <c r="S18" s="94"/>
    </row>
    <row r="19" spans="1:19" s="46" customFormat="1" x14ac:dyDescent="0.2">
      <c r="A19" s="76" t="s">
        <v>31</v>
      </c>
      <c r="B19" s="68"/>
      <c r="C19" s="66">
        <v>1.0831</v>
      </c>
      <c r="D19" s="66" t="e">
        <f t="shared" si="0"/>
        <v>#DIV/0!</v>
      </c>
      <c r="E19" s="66" t="s">
        <v>30</v>
      </c>
      <c r="F19" s="66" t="e">
        <f t="shared" si="1"/>
        <v>#DIV/0!</v>
      </c>
      <c r="G19" s="66" t="e">
        <f t="shared" si="2"/>
        <v>#DIV/0!</v>
      </c>
      <c r="H19" s="66">
        <v>0.93859999999999999</v>
      </c>
      <c r="I19" s="67" t="e">
        <f t="shared" si="3"/>
        <v>#DIV/0!</v>
      </c>
      <c r="J19" s="67" t="e">
        <f t="shared" si="4"/>
        <v>#DIV/0!</v>
      </c>
      <c r="K19" s="66" t="e">
        <f t="shared" si="5"/>
        <v>#DIV/0!</v>
      </c>
      <c r="L19" s="65" t="e">
        <f t="shared" si="6"/>
        <v>#DIV/0!</v>
      </c>
      <c r="R19" s="94"/>
      <c r="S19" s="94"/>
    </row>
    <row r="20" spans="1:19" s="46" customFormat="1" x14ac:dyDescent="0.2">
      <c r="A20" s="76" t="s">
        <v>32</v>
      </c>
      <c r="B20" s="68"/>
      <c r="C20" s="66">
        <v>1.0831</v>
      </c>
      <c r="D20" s="66" t="e">
        <f t="shared" si="0"/>
        <v>#DIV/0!</v>
      </c>
      <c r="E20" s="66" t="s">
        <v>30</v>
      </c>
      <c r="F20" s="66" t="e">
        <f t="shared" si="1"/>
        <v>#DIV/0!</v>
      </c>
      <c r="G20" s="66" t="e">
        <f t="shared" si="2"/>
        <v>#DIV/0!</v>
      </c>
      <c r="H20" s="66">
        <v>0.93859999999999999</v>
      </c>
      <c r="I20" s="67" t="e">
        <f t="shared" si="3"/>
        <v>#DIV/0!</v>
      </c>
      <c r="J20" s="67" t="e">
        <f t="shared" si="4"/>
        <v>#DIV/0!</v>
      </c>
      <c r="K20" s="66" t="e">
        <f t="shared" si="5"/>
        <v>#DIV/0!</v>
      </c>
      <c r="L20" s="65" t="e">
        <f t="shared" si="6"/>
        <v>#DIV/0!</v>
      </c>
      <c r="R20" s="94"/>
      <c r="S20" s="94"/>
    </row>
    <row r="21" spans="1:19" s="46" customFormat="1" x14ac:dyDescent="0.2">
      <c r="A21" s="69" t="s">
        <v>33</v>
      </c>
      <c r="B21" s="68"/>
      <c r="C21" s="66">
        <v>1.0674999999999999</v>
      </c>
      <c r="D21" s="66" t="e">
        <f t="shared" si="0"/>
        <v>#DIV/0!</v>
      </c>
      <c r="E21" s="66" t="s">
        <v>34</v>
      </c>
      <c r="F21" s="66" t="e">
        <f t="shared" si="1"/>
        <v>#DIV/0!</v>
      </c>
      <c r="G21" s="66" t="e">
        <f t="shared" si="2"/>
        <v>#DIV/0!</v>
      </c>
      <c r="H21" s="66">
        <v>0.94210000000000005</v>
      </c>
      <c r="I21" s="67" t="e">
        <f t="shared" si="3"/>
        <v>#DIV/0!</v>
      </c>
      <c r="J21" s="67" t="e">
        <f t="shared" si="4"/>
        <v>#DIV/0!</v>
      </c>
      <c r="K21" s="66" t="e">
        <f t="shared" si="5"/>
        <v>#DIV/0!</v>
      </c>
      <c r="L21" s="65" t="e">
        <f t="shared" si="6"/>
        <v>#DIV/0!</v>
      </c>
      <c r="R21" s="94"/>
      <c r="S21" s="94"/>
    </row>
    <row r="22" spans="1:19" s="46" customFormat="1" x14ac:dyDescent="0.2">
      <c r="A22" s="76" t="s">
        <v>35</v>
      </c>
      <c r="B22" s="68"/>
      <c r="C22" s="66">
        <v>1.0674999999999999</v>
      </c>
      <c r="D22" s="66" t="e">
        <f t="shared" si="0"/>
        <v>#DIV/0!</v>
      </c>
      <c r="E22" s="66" t="s">
        <v>34</v>
      </c>
      <c r="F22" s="66" t="e">
        <f t="shared" si="1"/>
        <v>#DIV/0!</v>
      </c>
      <c r="G22" s="66" t="e">
        <f t="shared" si="2"/>
        <v>#DIV/0!</v>
      </c>
      <c r="H22" s="66">
        <v>0.94210000000000005</v>
      </c>
      <c r="I22" s="67" t="e">
        <f t="shared" si="3"/>
        <v>#DIV/0!</v>
      </c>
      <c r="J22" s="67" t="e">
        <f t="shared" si="4"/>
        <v>#DIV/0!</v>
      </c>
      <c r="K22" s="66" t="e">
        <f t="shared" si="5"/>
        <v>#DIV/0!</v>
      </c>
      <c r="L22" s="65" t="e">
        <f t="shared" si="6"/>
        <v>#DIV/0!</v>
      </c>
      <c r="R22" s="94"/>
      <c r="S22" s="94"/>
    </row>
    <row r="23" spans="1:19" s="46" customFormat="1" x14ac:dyDescent="0.2">
      <c r="A23" s="69" t="s">
        <v>36</v>
      </c>
      <c r="B23" s="68"/>
      <c r="C23" s="66">
        <v>1.054</v>
      </c>
      <c r="D23" s="66" t="e">
        <f t="shared" si="0"/>
        <v>#DIV/0!</v>
      </c>
      <c r="E23" s="66" t="s">
        <v>37</v>
      </c>
      <c r="F23" s="66" t="e">
        <f t="shared" si="1"/>
        <v>#DIV/0!</v>
      </c>
      <c r="G23" s="66" t="e">
        <f t="shared" si="2"/>
        <v>#DIV/0!</v>
      </c>
      <c r="H23" s="66">
        <v>0.94530000000000003</v>
      </c>
      <c r="I23" s="67" t="e">
        <f t="shared" si="3"/>
        <v>#DIV/0!</v>
      </c>
      <c r="J23" s="67" t="e">
        <f t="shared" si="4"/>
        <v>#DIV/0!</v>
      </c>
      <c r="K23" s="66" t="e">
        <f t="shared" si="5"/>
        <v>#DIV/0!</v>
      </c>
      <c r="L23" s="65" t="e">
        <f t="shared" si="6"/>
        <v>#DIV/0!</v>
      </c>
      <c r="R23" s="94"/>
      <c r="S23" s="94"/>
    </row>
    <row r="24" spans="1:19" s="46" customFormat="1" x14ac:dyDescent="0.2">
      <c r="A24" s="76" t="s">
        <v>38</v>
      </c>
      <c r="B24" s="68"/>
      <c r="C24" s="66">
        <v>1.054</v>
      </c>
      <c r="D24" s="66" t="e">
        <f t="shared" si="0"/>
        <v>#DIV/0!</v>
      </c>
      <c r="E24" s="66" t="s">
        <v>37</v>
      </c>
      <c r="F24" s="66" t="e">
        <f t="shared" si="1"/>
        <v>#DIV/0!</v>
      </c>
      <c r="G24" s="66" t="e">
        <f t="shared" si="2"/>
        <v>#DIV/0!</v>
      </c>
      <c r="H24" s="66">
        <v>0.94530000000000003</v>
      </c>
      <c r="I24" s="67" t="e">
        <f t="shared" si="3"/>
        <v>#DIV/0!</v>
      </c>
      <c r="J24" s="67" t="e">
        <f t="shared" si="4"/>
        <v>#DIV/0!</v>
      </c>
      <c r="K24" s="66" t="e">
        <f t="shared" si="5"/>
        <v>#DIV/0!</v>
      </c>
      <c r="L24" s="65" t="e">
        <f t="shared" si="6"/>
        <v>#DIV/0!</v>
      </c>
      <c r="R24" s="94"/>
      <c r="S24" s="94"/>
    </row>
    <row r="25" spans="1:19" s="46" customFormat="1" x14ac:dyDescent="0.2">
      <c r="A25" s="76" t="s">
        <v>39</v>
      </c>
      <c r="B25" s="68"/>
      <c r="C25" s="66">
        <v>1.054</v>
      </c>
      <c r="D25" s="66" t="e">
        <f t="shared" si="0"/>
        <v>#DIV/0!</v>
      </c>
      <c r="E25" s="66" t="s">
        <v>40</v>
      </c>
      <c r="F25" s="66" t="e">
        <f t="shared" si="1"/>
        <v>#DIV/0!</v>
      </c>
      <c r="G25" s="66" t="e">
        <f t="shared" si="2"/>
        <v>#DIV/0!</v>
      </c>
      <c r="H25" s="66">
        <v>0.94530000000000003</v>
      </c>
      <c r="I25" s="67" t="e">
        <f t="shared" si="3"/>
        <v>#DIV/0!</v>
      </c>
      <c r="J25" s="67" t="e">
        <f t="shared" si="4"/>
        <v>#DIV/0!</v>
      </c>
      <c r="K25" s="66" t="e">
        <f t="shared" si="5"/>
        <v>#DIV/0!</v>
      </c>
      <c r="L25" s="65" t="e">
        <f t="shared" si="6"/>
        <v>#DIV/0!</v>
      </c>
      <c r="R25" s="94"/>
      <c r="S25" s="94"/>
    </row>
    <row r="26" spans="1:19" s="46" customFormat="1" x14ac:dyDescent="0.2">
      <c r="A26" s="69" t="s">
        <v>41</v>
      </c>
      <c r="B26" s="68"/>
      <c r="C26" s="66">
        <v>1.0422</v>
      </c>
      <c r="D26" s="66" t="e">
        <f t="shared" si="0"/>
        <v>#DIV/0!</v>
      </c>
      <c r="E26" s="66" t="s">
        <v>42</v>
      </c>
      <c r="F26" s="66" t="e">
        <f t="shared" si="1"/>
        <v>#DIV/0!</v>
      </c>
      <c r="G26" s="66" t="e">
        <f t="shared" si="2"/>
        <v>#DIV/0!</v>
      </c>
      <c r="H26" s="66">
        <v>0.94810000000000005</v>
      </c>
      <c r="I26" s="67" t="e">
        <f t="shared" si="3"/>
        <v>#DIV/0!</v>
      </c>
      <c r="J26" s="67" t="e">
        <f t="shared" si="4"/>
        <v>#DIV/0!</v>
      </c>
      <c r="K26" s="66" t="e">
        <f t="shared" si="5"/>
        <v>#DIV/0!</v>
      </c>
      <c r="L26" s="65" t="e">
        <f t="shared" si="6"/>
        <v>#DIV/0!</v>
      </c>
      <c r="R26" s="94"/>
      <c r="S26" s="94"/>
    </row>
    <row r="27" spans="1:19" s="46" customFormat="1" x14ac:dyDescent="0.2">
      <c r="A27" s="76" t="s">
        <v>43</v>
      </c>
      <c r="B27" s="68"/>
      <c r="C27" s="66">
        <v>1.0422</v>
      </c>
      <c r="D27" s="66" t="e">
        <f t="shared" si="0"/>
        <v>#DIV/0!</v>
      </c>
      <c r="E27" s="66" t="s">
        <v>42</v>
      </c>
      <c r="F27" s="66" t="e">
        <f t="shared" si="1"/>
        <v>#DIV/0!</v>
      </c>
      <c r="G27" s="66" t="e">
        <f t="shared" si="2"/>
        <v>#DIV/0!</v>
      </c>
      <c r="H27" s="66">
        <v>0.94810000000000005</v>
      </c>
      <c r="I27" s="67" t="e">
        <f t="shared" si="3"/>
        <v>#DIV/0!</v>
      </c>
      <c r="J27" s="67" t="e">
        <f t="shared" si="4"/>
        <v>#DIV/0!</v>
      </c>
      <c r="K27" s="66" t="e">
        <f t="shared" si="5"/>
        <v>#DIV/0!</v>
      </c>
      <c r="L27" s="65" t="e">
        <f t="shared" si="6"/>
        <v>#DIV/0!</v>
      </c>
      <c r="R27" s="94"/>
      <c r="S27" s="94"/>
    </row>
    <row r="28" spans="1:19" s="46" customFormat="1" x14ac:dyDescent="0.2">
      <c r="A28" s="69" t="s">
        <v>44</v>
      </c>
      <c r="B28" s="68"/>
      <c r="C28" s="66">
        <v>1.0318000000000001</v>
      </c>
      <c r="D28" s="66" t="e">
        <f t="shared" si="0"/>
        <v>#DIV/0!</v>
      </c>
      <c r="E28" s="66" t="s">
        <v>45</v>
      </c>
      <c r="F28" s="66" t="e">
        <f t="shared" si="1"/>
        <v>#DIV/0!</v>
      </c>
      <c r="G28" s="66" t="e">
        <f t="shared" si="2"/>
        <v>#DIV/0!</v>
      </c>
      <c r="H28" s="66">
        <v>0.95069999999999999</v>
      </c>
      <c r="I28" s="67" t="e">
        <f t="shared" si="3"/>
        <v>#DIV/0!</v>
      </c>
      <c r="J28" s="67" t="e">
        <f t="shared" si="4"/>
        <v>#DIV/0!</v>
      </c>
      <c r="K28" s="66" t="e">
        <f t="shared" si="5"/>
        <v>#DIV/0!</v>
      </c>
      <c r="L28" s="65" t="e">
        <f t="shared" si="6"/>
        <v>#DIV/0!</v>
      </c>
      <c r="R28" s="94"/>
      <c r="S28" s="94"/>
    </row>
    <row r="29" spans="1:19" s="46" customFormat="1" x14ac:dyDescent="0.2">
      <c r="A29" s="76" t="s">
        <v>46</v>
      </c>
      <c r="B29" s="68"/>
      <c r="C29" s="66">
        <v>1.0318000000000001</v>
      </c>
      <c r="D29" s="66" t="e">
        <f t="shared" si="0"/>
        <v>#DIV/0!</v>
      </c>
      <c r="E29" s="66" t="s">
        <v>45</v>
      </c>
      <c r="F29" s="66" t="e">
        <f t="shared" si="1"/>
        <v>#DIV/0!</v>
      </c>
      <c r="G29" s="66" t="e">
        <f t="shared" si="2"/>
        <v>#DIV/0!</v>
      </c>
      <c r="H29" s="66">
        <v>0.95069999999999999</v>
      </c>
      <c r="I29" s="67" t="e">
        <f t="shared" si="3"/>
        <v>#DIV/0!</v>
      </c>
      <c r="J29" s="67" t="e">
        <f t="shared" si="4"/>
        <v>#DIV/0!</v>
      </c>
      <c r="K29" s="66" t="e">
        <f t="shared" si="5"/>
        <v>#DIV/0!</v>
      </c>
      <c r="L29" s="65" t="e">
        <f t="shared" si="6"/>
        <v>#DIV/0!</v>
      </c>
      <c r="R29" s="94"/>
      <c r="S29" s="94"/>
    </row>
    <row r="30" spans="1:19" s="46" customFormat="1" x14ac:dyDescent="0.2">
      <c r="A30" s="76" t="s">
        <v>47</v>
      </c>
      <c r="B30" s="68"/>
      <c r="C30" s="66">
        <v>1.0318000000000001</v>
      </c>
      <c r="D30" s="66" t="e">
        <f t="shared" si="0"/>
        <v>#DIV/0!</v>
      </c>
      <c r="E30" s="66" t="s">
        <v>45</v>
      </c>
      <c r="F30" s="66" t="e">
        <f t="shared" si="1"/>
        <v>#DIV/0!</v>
      </c>
      <c r="G30" s="66" t="e">
        <f t="shared" si="2"/>
        <v>#DIV/0!</v>
      </c>
      <c r="H30" s="66">
        <v>0.95069999999999999</v>
      </c>
      <c r="I30" s="67" t="e">
        <f t="shared" si="3"/>
        <v>#DIV/0!</v>
      </c>
      <c r="J30" s="67" t="e">
        <f t="shared" si="4"/>
        <v>#DIV/0!</v>
      </c>
      <c r="K30" s="66" t="e">
        <f t="shared" si="5"/>
        <v>#DIV/0!</v>
      </c>
      <c r="L30" s="65" t="e">
        <f t="shared" si="6"/>
        <v>#DIV/0!</v>
      </c>
      <c r="R30" s="94"/>
      <c r="S30" s="94"/>
    </row>
    <row r="31" spans="1:19" x14ac:dyDescent="0.2">
      <c r="A31" s="69" t="s">
        <v>48</v>
      </c>
      <c r="B31" s="68"/>
      <c r="C31" s="66">
        <v>1.0225</v>
      </c>
      <c r="D31" s="66" t="e">
        <f t="shared" si="0"/>
        <v>#DIV/0!</v>
      </c>
      <c r="E31" s="66" t="s">
        <v>49</v>
      </c>
      <c r="F31" s="66" t="e">
        <f t="shared" si="1"/>
        <v>#DIV/0!</v>
      </c>
      <c r="G31" s="66" t="e">
        <f t="shared" si="2"/>
        <v>#DIV/0!</v>
      </c>
      <c r="H31" s="66">
        <v>0.95299999999999996</v>
      </c>
      <c r="I31" s="67" t="e">
        <f t="shared" si="3"/>
        <v>#DIV/0!</v>
      </c>
      <c r="J31" s="67" t="e">
        <f t="shared" si="4"/>
        <v>#DIV/0!</v>
      </c>
      <c r="K31" s="66" t="e">
        <f t="shared" si="5"/>
        <v>#DIV/0!</v>
      </c>
      <c r="L31" s="65" t="e">
        <f t="shared" si="6"/>
        <v>#DIV/0!</v>
      </c>
    </row>
    <row r="32" spans="1:19" x14ac:dyDescent="0.2">
      <c r="A32" s="69" t="s">
        <v>50</v>
      </c>
      <c r="B32" s="68"/>
      <c r="C32" s="66">
        <v>1.0066999999999999</v>
      </c>
      <c r="D32" s="66" t="e">
        <f t="shared" si="0"/>
        <v>#DIV/0!</v>
      </c>
      <c r="E32" s="66" t="s">
        <v>51</v>
      </c>
      <c r="F32" s="66" t="e">
        <f t="shared" si="1"/>
        <v>#DIV/0!</v>
      </c>
      <c r="G32" s="66" t="e">
        <f t="shared" si="2"/>
        <v>#DIV/0!</v>
      </c>
      <c r="H32" s="66">
        <v>0.95699999999999996</v>
      </c>
      <c r="I32" s="67" t="e">
        <f t="shared" si="3"/>
        <v>#DIV/0!</v>
      </c>
      <c r="J32" s="67" t="e">
        <f t="shared" si="4"/>
        <v>#DIV/0!</v>
      </c>
      <c r="K32" s="66" t="e">
        <f t="shared" si="5"/>
        <v>#DIV/0!</v>
      </c>
      <c r="L32" s="65" t="e">
        <f t="shared" si="6"/>
        <v>#DIV/0!</v>
      </c>
    </row>
    <row r="33" spans="1:19" x14ac:dyDescent="0.2">
      <c r="A33" s="69" t="s">
        <v>52</v>
      </c>
      <c r="B33" s="68"/>
      <c r="C33" s="66">
        <v>1</v>
      </c>
      <c r="D33" s="66" t="e">
        <f t="shared" si="0"/>
        <v>#DIV/0!</v>
      </c>
      <c r="E33" s="66" t="s">
        <v>53</v>
      </c>
      <c r="F33" s="66" t="e">
        <f t="shared" si="1"/>
        <v>#DIV/0!</v>
      </c>
      <c r="G33" s="66" t="e">
        <f t="shared" si="2"/>
        <v>#DIV/0!</v>
      </c>
      <c r="H33" s="66">
        <v>0.95879999999999999</v>
      </c>
      <c r="I33" s="67" t="e">
        <f t="shared" si="3"/>
        <v>#DIV/0!</v>
      </c>
      <c r="J33" s="67" t="e">
        <f t="shared" si="4"/>
        <v>#DIV/0!</v>
      </c>
      <c r="K33" s="66" t="e">
        <f t="shared" si="5"/>
        <v>#DIV/0!</v>
      </c>
      <c r="L33" s="65" t="e">
        <f t="shared" si="6"/>
        <v>#DIV/0!</v>
      </c>
    </row>
    <row r="34" spans="1:19" x14ac:dyDescent="0.2">
      <c r="A34" s="69" t="s">
        <v>54</v>
      </c>
      <c r="B34" s="68"/>
      <c r="C34" s="66">
        <v>0.99390000000000001</v>
      </c>
      <c r="D34" s="66" t="e">
        <f t="shared" si="0"/>
        <v>#DIV/0!</v>
      </c>
      <c r="E34" s="66" t="s">
        <v>55</v>
      </c>
      <c r="F34" s="66" t="e">
        <f t="shared" si="1"/>
        <v>#DIV/0!</v>
      </c>
      <c r="G34" s="66" t="e">
        <f t="shared" si="2"/>
        <v>#DIV/0!</v>
      </c>
      <c r="H34" s="66">
        <v>0.96040000000000003</v>
      </c>
      <c r="I34" s="67" t="e">
        <f t="shared" si="3"/>
        <v>#DIV/0!</v>
      </c>
      <c r="J34" s="67" t="e">
        <f t="shared" si="4"/>
        <v>#DIV/0!</v>
      </c>
      <c r="K34" s="66" t="e">
        <f t="shared" si="5"/>
        <v>#DIV/0!</v>
      </c>
      <c r="L34" s="65" t="e">
        <f t="shared" si="6"/>
        <v>#DIV/0!</v>
      </c>
    </row>
    <row r="35" spans="1:19" x14ac:dyDescent="0.2">
      <c r="A35" s="69" t="s">
        <v>56</v>
      </c>
      <c r="B35" s="68"/>
      <c r="C35" s="66">
        <v>0.98299999999999998</v>
      </c>
      <c r="D35" s="66" t="e">
        <f t="shared" si="0"/>
        <v>#DIV/0!</v>
      </c>
      <c r="E35" s="66" t="s">
        <v>57</v>
      </c>
      <c r="F35" s="66" t="e">
        <f t="shared" si="1"/>
        <v>#DIV/0!</v>
      </c>
      <c r="G35" s="66" t="e">
        <f t="shared" si="2"/>
        <v>#DIV/0!</v>
      </c>
      <c r="H35" s="66">
        <v>0.99629999999999996</v>
      </c>
      <c r="I35" s="67" t="e">
        <f t="shared" si="3"/>
        <v>#DIV/0!</v>
      </c>
      <c r="J35" s="67" t="e">
        <f t="shared" si="4"/>
        <v>#DIV/0!</v>
      </c>
      <c r="K35" s="66" t="e">
        <f t="shared" si="5"/>
        <v>#DIV/0!</v>
      </c>
      <c r="L35" s="65" t="e">
        <f t="shared" si="6"/>
        <v>#DIV/0!</v>
      </c>
    </row>
    <row r="36" spans="1:19" s="73" customFormat="1" ht="15.75" x14ac:dyDescent="0.25">
      <c r="A36" s="51" t="s">
        <v>58</v>
      </c>
      <c r="B36" s="75"/>
      <c r="C36" s="49"/>
      <c r="D36" s="49" t="e">
        <f>SUM(D11:D35)</f>
        <v>#DIV/0!</v>
      </c>
      <c r="E36" s="49"/>
      <c r="F36" s="49" t="e">
        <f>SUM(F11:F35)</f>
        <v>#DIV/0!</v>
      </c>
      <c r="G36" s="49" t="e">
        <f>SUM(G11:G35)</f>
        <v>#DIV/0!</v>
      </c>
      <c r="H36" s="49"/>
      <c r="I36" s="49" t="e">
        <f>SUM(I11:I35)</f>
        <v>#DIV/0!</v>
      </c>
      <c r="J36" s="49" t="e">
        <f>SUM(J11:J35)</f>
        <v>#DIV/0!</v>
      </c>
      <c r="K36" s="49" t="e">
        <f>SUM(K11:K35)</f>
        <v>#DIV/0!</v>
      </c>
      <c r="L36" s="49" t="e">
        <f>SUM(L11:L35)</f>
        <v>#DIV/0!</v>
      </c>
      <c r="M36" s="46"/>
      <c r="N36" s="46"/>
      <c r="O36" s="46"/>
      <c r="P36" s="46"/>
      <c r="Q36" s="46"/>
      <c r="R36" s="98"/>
      <c r="S36" s="98"/>
    </row>
    <row r="37" spans="1:19" s="73" customFormat="1" ht="15.75" x14ac:dyDescent="0.25">
      <c r="A37" s="69" t="s">
        <v>59</v>
      </c>
      <c r="B37" s="68"/>
      <c r="C37" s="66">
        <v>1.0587</v>
      </c>
      <c r="D37" s="66" t="e">
        <f t="shared" ref="D37:D44" si="7">(B37*$E$6*1.0039*C37)/$E$7</f>
        <v>#DIV/0!</v>
      </c>
      <c r="E37" s="66" t="s">
        <v>60</v>
      </c>
      <c r="F37" s="66" t="e">
        <f t="shared" ref="F37:F44" si="8">D37*E37</f>
        <v>#DIV/0!</v>
      </c>
      <c r="G37" s="66" t="e">
        <f t="shared" ref="G37:G44" si="9">(F37/$E$5)*100</f>
        <v>#DIV/0!</v>
      </c>
      <c r="H37" s="66">
        <v>0.94169999999999998</v>
      </c>
      <c r="I37" s="67" t="e">
        <f t="shared" ref="I37:I44" si="10">D37*H37</f>
        <v>#DIV/0!</v>
      </c>
      <c r="J37" s="67" t="e">
        <f t="shared" ref="J37:J44" si="11">I37/$E$5</f>
        <v>#DIV/0!</v>
      </c>
      <c r="K37" s="66" t="e">
        <f t="shared" ref="K37:K44" si="12">D37*H37</f>
        <v>#DIV/0!</v>
      </c>
      <c r="L37" s="65" t="e">
        <f t="shared" ref="L37:L44" si="13">J37/$G$104</f>
        <v>#DIV/0!</v>
      </c>
      <c r="M37" s="46"/>
      <c r="N37" s="46"/>
      <c r="O37" s="46"/>
      <c r="P37" s="46"/>
      <c r="Q37" s="46"/>
      <c r="R37" s="98"/>
      <c r="S37" s="98"/>
    </row>
    <row r="38" spans="1:19" s="74" customFormat="1" x14ac:dyDescent="0.2">
      <c r="A38" s="69" t="s">
        <v>61</v>
      </c>
      <c r="B38" s="68"/>
      <c r="C38" s="66">
        <v>1.0345</v>
      </c>
      <c r="D38" s="66" t="e">
        <f t="shared" si="7"/>
        <v>#DIV/0!</v>
      </c>
      <c r="E38" s="66" t="s">
        <v>42</v>
      </c>
      <c r="F38" s="66" t="e">
        <f t="shared" si="8"/>
        <v>#DIV/0!</v>
      </c>
      <c r="G38" s="66" t="e">
        <f t="shared" si="9"/>
        <v>#DIV/0!</v>
      </c>
      <c r="H38" s="66">
        <v>0.94769999999999999</v>
      </c>
      <c r="I38" s="67" t="e">
        <f t="shared" si="10"/>
        <v>#DIV/0!</v>
      </c>
      <c r="J38" s="67" t="e">
        <f t="shared" si="11"/>
        <v>#DIV/0!</v>
      </c>
      <c r="K38" s="66" t="e">
        <f t="shared" si="12"/>
        <v>#DIV/0!</v>
      </c>
      <c r="L38" s="65" t="e">
        <f t="shared" si="13"/>
        <v>#DIV/0!</v>
      </c>
      <c r="M38" s="46"/>
      <c r="N38" s="46"/>
      <c r="O38" s="46"/>
      <c r="P38" s="46"/>
      <c r="Q38" s="46"/>
      <c r="R38" s="99"/>
      <c r="S38" s="99"/>
    </row>
    <row r="39" spans="1:19" s="74" customFormat="1" x14ac:dyDescent="0.2">
      <c r="A39" s="69" t="s">
        <v>62</v>
      </c>
      <c r="B39" s="68"/>
      <c r="C39" s="66">
        <v>1.0345</v>
      </c>
      <c r="D39" s="66" t="e">
        <f t="shared" si="7"/>
        <v>#DIV/0!</v>
      </c>
      <c r="E39" s="66" t="s">
        <v>42</v>
      </c>
      <c r="F39" s="66" t="e">
        <f t="shared" si="8"/>
        <v>#DIV/0!</v>
      </c>
      <c r="G39" s="66" t="e">
        <f t="shared" si="9"/>
        <v>#DIV/0!</v>
      </c>
      <c r="H39" s="66">
        <v>0.94769999999999999</v>
      </c>
      <c r="I39" s="67" t="e">
        <f t="shared" si="10"/>
        <v>#DIV/0!</v>
      </c>
      <c r="J39" s="67" t="e">
        <f t="shared" si="11"/>
        <v>#DIV/0!</v>
      </c>
      <c r="K39" s="66" t="e">
        <f t="shared" si="12"/>
        <v>#DIV/0!</v>
      </c>
      <c r="L39" s="65" t="e">
        <f t="shared" si="13"/>
        <v>#DIV/0!</v>
      </c>
      <c r="M39" s="46"/>
      <c r="N39" s="46"/>
      <c r="O39" s="46"/>
      <c r="P39" s="46"/>
      <c r="Q39" s="46"/>
      <c r="R39" s="99"/>
      <c r="S39" s="99"/>
    </row>
    <row r="40" spans="1:19" x14ac:dyDescent="0.2">
      <c r="A40" s="69" t="s">
        <v>63</v>
      </c>
      <c r="B40" s="68"/>
      <c r="C40" s="66">
        <v>1.0244</v>
      </c>
      <c r="D40" s="66" t="e">
        <f t="shared" si="7"/>
        <v>#DIV/0!</v>
      </c>
      <c r="E40" s="66" t="s">
        <v>64</v>
      </c>
      <c r="F40" s="66" t="e">
        <f t="shared" si="8"/>
        <v>#DIV/0!</v>
      </c>
      <c r="G40" s="66" t="e">
        <f t="shared" si="9"/>
        <v>#DIV/0!</v>
      </c>
      <c r="H40" s="66">
        <v>0.95030000000000003</v>
      </c>
      <c r="I40" s="67" t="e">
        <f t="shared" si="10"/>
        <v>#DIV/0!</v>
      </c>
      <c r="J40" s="67" t="e">
        <f t="shared" si="11"/>
        <v>#DIV/0!</v>
      </c>
      <c r="K40" s="66" t="e">
        <f t="shared" si="12"/>
        <v>#DIV/0!</v>
      </c>
      <c r="L40" s="65" t="e">
        <f t="shared" si="13"/>
        <v>#DIV/0!</v>
      </c>
    </row>
    <row r="41" spans="1:19" x14ac:dyDescent="0.2">
      <c r="A41" s="69" t="s">
        <v>65</v>
      </c>
      <c r="B41" s="68"/>
      <c r="C41" s="66">
        <v>1.0155000000000001</v>
      </c>
      <c r="D41" s="66" t="e">
        <f t="shared" si="7"/>
        <v>#DIV/0!</v>
      </c>
      <c r="E41" s="66" t="s">
        <v>49</v>
      </c>
      <c r="F41" s="66" t="e">
        <f t="shared" si="8"/>
        <v>#DIV/0!</v>
      </c>
      <c r="G41" s="66" t="e">
        <f t="shared" si="9"/>
        <v>#DIV/0!</v>
      </c>
      <c r="H41" s="66">
        <v>0.95269999999999999</v>
      </c>
      <c r="I41" s="67" t="e">
        <f t="shared" si="10"/>
        <v>#DIV/0!</v>
      </c>
      <c r="J41" s="67" t="e">
        <f t="shared" si="11"/>
        <v>#DIV/0!</v>
      </c>
      <c r="K41" s="66" t="e">
        <f t="shared" si="12"/>
        <v>#DIV/0!</v>
      </c>
      <c r="L41" s="65" t="e">
        <f t="shared" si="13"/>
        <v>#DIV/0!</v>
      </c>
    </row>
    <row r="42" spans="1:19" x14ac:dyDescent="0.2">
      <c r="A42" s="69" t="s">
        <v>66</v>
      </c>
      <c r="B42" s="68"/>
      <c r="C42" s="66">
        <v>1.0155000000000001</v>
      </c>
      <c r="D42" s="66" t="e">
        <f t="shared" si="7"/>
        <v>#DIV/0!</v>
      </c>
      <c r="E42" s="66" t="s">
        <v>49</v>
      </c>
      <c r="F42" s="66" t="e">
        <f t="shared" si="8"/>
        <v>#DIV/0!</v>
      </c>
      <c r="G42" s="66" t="e">
        <f t="shared" si="9"/>
        <v>#DIV/0!</v>
      </c>
      <c r="H42" s="66">
        <v>0.95269999999999999</v>
      </c>
      <c r="I42" s="67" t="e">
        <f t="shared" si="10"/>
        <v>#DIV/0!</v>
      </c>
      <c r="J42" s="67" t="e">
        <f t="shared" si="11"/>
        <v>#DIV/0!</v>
      </c>
      <c r="K42" s="66" t="e">
        <f t="shared" si="12"/>
        <v>#DIV/0!</v>
      </c>
      <c r="L42" s="65" t="e">
        <f t="shared" si="13"/>
        <v>#DIV/0!</v>
      </c>
    </row>
    <row r="43" spans="1:19" x14ac:dyDescent="0.2">
      <c r="A43" s="69" t="s">
        <v>67</v>
      </c>
      <c r="B43" s="68"/>
      <c r="C43" s="66">
        <v>1.0155000000000001</v>
      </c>
      <c r="D43" s="66" t="e">
        <f t="shared" si="7"/>
        <v>#DIV/0!</v>
      </c>
      <c r="E43" s="66" t="s">
        <v>49</v>
      </c>
      <c r="F43" s="66" t="e">
        <f t="shared" si="8"/>
        <v>#DIV/0!</v>
      </c>
      <c r="G43" s="66" t="e">
        <f t="shared" si="9"/>
        <v>#DIV/0!</v>
      </c>
      <c r="H43" s="66">
        <v>0.95269999999999999</v>
      </c>
      <c r="I43" s="67" t="e">
        <f t="shared" si="10"/>
        <v>#DIV/0!</v>
      </c>
      <c r="J43" s="67" t="e">
        <f t="shared" si="11"/>
        <v>#DIV/0!</v>
      </c>
      <c r="K43" s="66" t="e">
        <f t="shared" si="12"/>
        <v>#DIV/0!</v>
      </c>
      <c r="L43" s="65" t="e">
        <f t="shared" si="13"/>
        <v>#DIV/0!</v>
      </c>
    </row>
    <row r="44" spans="1:19" x14ac:dyDescent="0.2">
      <c r="A44" s="69" t="s">
        <v>68</v>
      </c>
      <c r="B44" s="68"/>
      <c r="C44" s="66">
        <v>1.0155000000000001</v>
      </c>
      <c r="D44" s="66" t="e">
        <f t="shared" si="7"/>
        <v>#DIV/0!</v>
      </c>
      <c r="E44" s="66" t="s">
        <v>49</v>
      </c>
      <c r="F44" s="66" t="e">
        <f t="shared" si="8"/>
        <v>#DIV/0!</v>
      </c>
      <c r="G44" s="66" t="e">
        <f t="shared" si="9"/>
        <v>#DIV/0!</v>
      </c>
      <c r="H44" s="66">
        <v>0.95269999999999999</v>
      </c>
      <c r="I44" s="67" t="e">
        <f t="shared" si="10"/>
        <v>#DIV/0!</v>
      </c>
      <c r="J44" s="67" t="e">
        <f t="shared" si="11"/>
        <v>#DIV/0!</v>
      </c>
      <c r="K44" s="66" t="e">
        <f t="shared" si="12"/>
        <v>#DIV/0!</v>
      </c>
      <c r="L44" s="65" t="e">
        <f t="shared" si="13"/>
        <v>#DIV/0!</v>
      </c>
    </row>
    <row r="45" spans="1:19" s="73" customFormat="1" ht="15.75" x14ac:dyDescent="0.25">
      <c r="A45" s="51" t="s">
        <v>69</v>
      </c>
      <c r="B45" s="50"/>
      <c r="C45" s="49"/>
      <c r="D45" s="49" t="e">
        <f>SUM(D41:D44)</f>
        <v>#DIV/0!</v>
      </c>
      <c r="E45" s="49"/>
      <c r="F45" s="49" t="e">
        <f>SUM(F41:F44)</f>
        <v>#DIV/0!</v>
      </c>
      <c r="G45" s="49" t="e">
        <f>SUM(G41:G44)</f>
        <v>#DIV/0!</v>
      </c>
      <c r="H45" s="49"/>
      <c r="I45" s="49" t="e">
        <f>SUM(I41:I44)</f>
        <v>#DIV/0!</v>
      </c>
      <c r="J45" s="49" t="e">
        <f>SUM(J41:J44)</f>
        <v>#DIV/0!</v>
      </c>
      <c r="K45" s="49" t="e">
        <f>SUM(K41:K44)</f>
        <v>#DIV/0!</v>
      </c>
      <c r="L45" s="49" t="e">
        <f>SUM(L41:L44)</f>
        <v>#DIV/0!</v>
      </c>
      <c r="M45" s="46"/>
      <c r="N45" s="46"/>
      <c r="O45" s="46"/>
      <c r="P45" s="46"/>
      <c r="Q45" s="46"/>
      <c r="R45" s="98"/>
      <c r="S45" s="98"/>
    </row>
    <row r="46" spans="1:19" s="73" customFormat="1" ht="15.75" x14ac:dyDescent="0.25">
      <c r="A46" s="51" t="s">
        <v>70</v>
      </c>
      <c r="B46" s="50"/>
      <c r="C46" s="49"/>
      <c r="D46" s="49" t="e">
        <f>SUM(D37:D44)</f>
        <v>#DIV/0!</v>
      </c>
      <c r="E46" s="49"/>
      <c r="F46" s="49" t="e">
        <f>SUM(F37:F44)</f>
        <v>#DIV/0!</v>
      </c>
      <c r="G46" s="49" t="e">
        <f>SUM(G37:G44)</f>
        <v>#DIV/0!</v>
      </c>
      <c r="H46" s="49"/>
      <c r="I46" s="49" t="e">
        <f>SUM(I37:I44)</f>
        <v>#DIV/0!</v>
      </c>
      <c r="J46" s="49" t="e">
        <f>SUM(J37:J44)</f>
        <v>#DIV/0!</v>
      </c>
      <c r="K46" s="49" t="e">
        <f>SUM(K37:K44)</f>
        <v>#DIV/0!</v>
      </c>
      <c r="L46" s="49" t="e">
        <f>SUM(L37:L44)</f>
        <v>#DIV/0!</v>
      </c>
      <c r="M46" s="46"/>
      <c r="N46" s="46"/>
      <c r="O46" s="46"/>
      <c r="P46" s="46"/>
      <c r="Q46" s="46"/>
      <c r="R46" s="98"/>
      <c r="S46" s="98"/>
    </row>
    <row r="47" spans="1:19" x14ac:dyDescent="0.2">
      <c r="A47" s="69" t="s">
        <v>71</v>
      </c>
      <c r="B47" s="68"/>
      <c r="C47" s="66">
        <v>1.0086999999999999</v>
      </c>
      <c r="D47" s="66" t="e">
        <f t="shared" ref="D47:D53" si="14">(B47*$E$6*1.0039*C47)/$E$7</f>
        <v>#DIV/0!</v>
      </c>
      <c r="E47" s="66" t="s">
        <v>72</v>
      </c>
      <c r="F47" s="66" t="e">
        <f t="shared" ref="F47:F53" si="15">D47*E47</f>
        <v>#DIV/0!</v>
      </c>
      <c r="G47" s="66" t="e">
        <f t="shared" ref="G47:G53" si="16">(F47/$E$5)*100</f>
        <v>#DIV/0!</v>
      </c>
      <c r="H47" s="66">
        <v>0.95240000000000002</v>
      </c>
      <c r="I47" s="67" t="e">
        <f t="shared" ref="I47:I53" si="17">D47*H47</f>
        <v>#DIV/0!</v>
      </c>
      <c r="J47" s="67" t="e">
        <f t="shared" ref="J47:J53" si="18">I47/$E$5</f>
        <v>#DIV/0!</v>
      </c>
      <c r="K47" s="66" t="e">
        <f t="shared" ref="K47:K53" si="19">D47*H47</f>
        <v>#DIV/0!</v>
      </c>
      <c r="L47" s="65" t="e">
        <f t="shared" ref="L47:L53" si="20">J47/$G$104</f>
        <v>#DIV/0!</v>
      </c>
    </row>
    <row r="48" spans="1:19" x14ac:dyDescent="0.2">
      <c r="A48" s="69" t="s">
        <v>73</v>
      </c>
      <c r="B48" s="68"/>
      <c r="C48" s="66">
        <v>1.0086999999999999</v>
      </c>
      <c r="D48" s="66" t="e">
        <f t="shared" si="14"/>
        <v>#DIV/0!</v>
      </c>
      <c r="E48" s="66" t="s">
        <v>72</v>
      </c>
      <c r="F48" s="66" t="e">
        <f t="shared" si="15"/>
        <v>#DIV/0!</v>
      </c>
      <c r="G48" s="66" t="e">
        <f t="shared" si="16"/>
        <v>#DIV/0!</v>
      </c>
      <c r="H48" s="66">
        <v>0.95240000000000002</v>
      </c>
      <c r="I48" s="67" t="e">
        <f t="shared" si="17"/>
        <v>#DIV/0!</v>
      </c>
      <c r="J48" s="67" t="e">
        <f t="shared" si="18"/>
        <v>#DIV/0!</v>
      </c>
      <c r="K48" s="66" t="e">
        <f t="shared" si="19"/>
        <v>#DIV/0!</v>
      </c>
      <c r="L48" s="65" t="e">
        <f t="shared" si="20"/>
        <v>#DIV/0!</v>
      </c>
    </row>
    <row r="49" spans="1:19" x14ac:dyDescent="0.2">
      <c r="A49" s="69" t="s">
        <v>74</v>
      </c>
      <c r="B49" s="68"/>
      <c r="C49" s="66">
        <v>1.0086999999999999</v>
      </c>
      <c r="D49" s="66" t="e">
        <f t="shared" si="14"/>
        <v>#DIV/0!</v>
      </c>
      <c r="E49" s="66" t="s">
        <v>72</v>
      </c>
      <c r="F49" s="66" t="e">
        <f t="shared" si="15"/>
        <v>#DIV/0!</v>
      </c>
      <c r="G49" s="66" t="e">
        <f t="shared" si="16"/>
        <v>#DIV/0!</v>
      </c>
      <c r="H49" s="66">
        <v>0.95240000000000002</v>
      </c>
      <c r="I49" s="67" t="e">
        <f t="shared" si="17"/>
        <v>#DIV/0!</v>
      </c>
      <c r="J49" s="67" t="e">
        <f t="shared" si="18"/>
        <v>#DIV/0!</v>
      </c>
      <c r="K49" s="66" t="e">
        <f t="shared" si="19"/>
        <v>#DIV/0!</v>
      </c>
      <c r="L49" s="65" t="e">
        <f t="shared" si="20"/>
        <v>#DIV/0!</v>
      </c>
    </row>
    <row r="50" spans="1:19" x14ac:dyDescent="0.2">
      <c r="A50" s="69" t="s">
        <v>75</v>
      </c>
      <c r="B50" s="68"/>
      <c r="C50" s="66">
        <v>1.0086999999999999</v>
      </c>
      <c r="D50" s="66" t="e">
        <f t="shared" si="14"/>
        <v>#DIV/0!</v>
      </c>
      <c r="E50" s="66" t="s">
        <v>72</v>
      </c>
      <c r="F50" s="66" t="e">
        <f t="shared" si="15"/>
        <v>#DIV/0!</v>
      </c>
      <c r="G50" s="66" t="e">
        <f t="shared" si="16"/>
        <v>#DIV/0!</v>
      </c>
      <c r="H50" s="66">
        <v>0.95240000000000002</v>
      </c>
      <c r="I50" s="67" t="e">
        <f t="shared" si="17"/>
        <v>#DIV/0!</v>
      </c>
      <c r="J50" s="67" t="e">
        <f t="shared" si="18"/>
        <v>#DIV/0!</v>
      </c>
      <c r="K50" s="66" t="e">
        <f t="shared" si="19"/>
        <v>#DIV/0!</v>
      </c>
      <c r="L50" s="65" t="e">
        <f t="shared" si="20"/>
        <v>#DIV/0!</v>
      </c>
    </row>
    <row r="51" spans="1:19" x14ac:dyDescent="0.2">
      <c r="A51" s="69" t="s">
        <v>76</v>
      </c>
      <c r="B51" s="68"/>
      <c r="C51" s="66">
        <v>1.0086999999999999</v>
      </c>
      <c r="D51" s="66" t="e">
        <f t="shared" si="14"/>
        <v>#DIV/0!</v>
      </c>
      <c r="E51" s="66" t="s">
        <v>72</v>
      </c>
      <c r="F51" s="66" t="e">
        <f t="shared" si="15"/>
        <v>#DIV/0!</v>
      </c>
      <c r="G51" s="66" t="e">
        <f t="shared" si="16"/>
        <v>#DIV/0!</v>
      </c>
      <c r="H51" s="66">
        <v>0.95240000000000002</v>
      </c>
      <c r="I51" s="67" t="e">
        <f t="shared" si="17"/>
        <v>#DIV/0!</v>
      </c>
      <c r="J51" s="67" t="e">
        <f t="shared" si="18"/>
        <v>#DIV/0!</v>
      </c>
      <c r="K51" s="66" t="e">
        <f t="shared" si="19"/>
        <v>#DIV/0!</v>
      </c>
      <c r="L51" s="65" t="e">
        <f t="shared" si="20"/>
        <v>#DIV/0!</v>
      </c>
    </row>
    <row r="52" spans="1:19" x14ac:dyDescent="0.2">
      <c r="A52" s="69" t="s">
        <v>77</v>
      </c>
      <c r="B52" s="68"/>
      <c r="C52" s="66">
        <v>1.0086999999999999</v>
      </c>
      <c r="D52" s="66" t="e">
        <f t="shared" si="14"/>
        <v>#DIV/0!</v>
      </c>
      <c r="E52" s="66" t="s">
        <v>72</v>
      </c>
      <c r="F52" s="66" t="e">
        <f t="shared" si="15"/>
        <v>#DIV/0!</v>
      </c>
      <c r="G52" s="66" t="e">
        <f t="shared" si="16"/>
        <v>#DIV/0!</v>
      </c>
      <c r="H52" s="66">
        <v>0.95240000000000002</v>
      </c>
      <c r="I52" s="67" t="e">
        <f t="shared" si="17"/>
        <v>#DIV/0!</v>
      </c>
      <c r="J52" s="67" t="e">
        <f t="shared" si="18"/>
        <v>#DIV/0!</v>
      </c>
      <c r="K52" s="66" t="e">
        <f t="shared" si="19"/>
        <v>#DIV/0!</v>
      </c>
      <c r="L52" s="65" t="e">
        <f t="shared" si="20"/>
        <v>#DIV/0!</v>
      </c>
    </row>
    <row r="53" spans="1:19" x14ac:dyDescent="0.2">
      <c r="A53" s="69" t="s">
        <v>132</v>
      </c>
      <c r="B53" s="68"/>
      <c r="C53" s="66">
        <v>1.0086999999999999</v>
      </c>
      <c r="D53" s="66" t="e">
        <f t="shared" si="14"/>
        <v>#DIV/0!</v>
      </c>
      <c r="E53" s="66" t="s">
        <v>72</v>
      </c>
      <c r="F53" s="66" t="e">
        <f t="shared" si="15"/>
        <v>#DIV/0!</v>
      </c>
      <c r="G53" s="66" t="e">
        <f t="shared" si="16"/>
        <v>#DIV/0!</v>
      </c>
      <c r="H53" s="66">
        <v>0.95240000000000002</v>
      </c>
      <c r="I53" s="67" t="e">
        <f t="shared" si="17"/>
        <v>#DIV/0!</v>
      </c>
      <c r="J53" s="67" t="e">
        <f t="shared" si="18"/>
        <v>#DIV/0!</v>
      </c>
      <c r="K53" s="66" t="e">
        <f t="shared" si="19"/>
        <v>#DIV/0!</v>
      </c>
      <c r="L53" s="65" t="e">
        <f t="shared" si="20"/>
        <v>#DIV/0!</v>
      </c>
    </row>
    <row r="54" spans="1:19" ht="15.75" x14ac:dyDescent="0.25">
      <c r="A54" s="51" t="s">
        <v>78</v>
      </c>
      <c r="B54" s="50"/>
      <c r="C54" s="66"/>
      <c r="D54" s="49" t="e">
        <f>SUM(D47:D52)</f>
        <v>#DIV/0!</v>
      </c>
      <c r="E54" s="49"/>
      <c r="F54" s="49" t="e">
        <f>SUM(F47:F52)</f>
        <v>#DIV/0!</v>
      </c>
      <c r="G54" s="49" t="e">
        <f>SUM(G47:G52)</f>
        <v>#DIV/0!</v>
      </c>
      <c r="H54" s="49"/>
      <c r="I54" s="49" t="e">
        <f>SUM(I47:I52)</f>
        <v>#DIV/0!</v>
      </c>
      <c r="J54" s="49" t="e">
        <f>SUM(J47:J52)</f>
        <v>#DIV/0!</v>
      </c>
      <c r="K54" s="49" t="e">
        <f>SUM(K47:K52)</f>
        <v>#DIV/0!</v>
      </c>
      <c r="L54" s="49" t="e">
        <f>SUM(L47:L52)</f>
        <v>#DIV/0!</v>
      </c>
    </row>
    <row r="55" spans="1:19" x14ac:dyDescent="0.2">
      <c r="A55" s="69" t="s">
        <v>79</v>
      </c>
      <c r="B55" s="68"/>
      <c r="C55" s="66">
        <v>1.0017</v>
      </c>
      <c r="D55" s="66" t="e">
        <f>(B55*$E$6*1.0039*C55)/$E$7</f>
        <v>#DIV/0!</v>
      </c>
      <c r="E55" s="66" t="s">
        <v>72</v>
      </c>
      <c r="F55" s="66" t="e">
        <f>D55*E55</f>
        <v>#DIV/0!</v>
      </c>
      <c r="G55" s="66" t="e">
        <f>(F55/$E$5)*100</f>
        <v>#DIV/0!</v>
      </c>
      <c r="H55" s="66">
        <v>0.95199999999999996</v>
      </c>
      <c r="I55" s="67" t="e">
        <f>D55*H55</f>
        <v>#DIV/0!</v>
      </c>
      <c r="J55" s="67" t="e">
        <f>I55/$E$5</f>
        <v>#DIV/0!</v>
      </c>
      <c r="K55" s="66" t="e">
        <f>D55*H55</f>
        <v>#DIV/0!</v>
      </c>
      <c r="L55" s="65" t="e">
        <f>J55/$G$104</f>
        <v>#DIV/0!</v>
      </c>
    </row>
    <row r="56" spans="1:19" x14ac:dyDescent="0.2">
      <c r="A56" s="69" t="s">
        <v>80</v>
      </c>
      <c r="B56" s="68"/>
      <c r="C56" s="66">
        <v>1.0017</v>
      </c>
      <c r="D56" s="66" t="e">
        <f>(B56*$E$6*1.0039*C56)/$E$7</f>
        <v>#DIV/0!</v>
      </c>
      <c r="E56" s="66" t="s">
        <v>72</v>
      </c>
      <c r="F56" s="66" t="e">
        <f>D56*E56</f>
        <v>#DIV/0!</v>
      </c>
      <c r="G56" s="66" t="e">
        <f>(F56/$E$5)*100</f>
        <v>#DIV/0!</v>
      </c>
      <c r="H56" s="66">
        <v>0.95199999999999996</v>
      </c>
      <c r="I56" s="67" t="e">
        <f>D56*H56</f>
        <v>#DIV/0!</v>
      </c>
      <c r="J56" s="67" t="e">
        <f>I56/$E$5</f>
        <v>#DIV/0!</v>
      </c>
      <c r="K56" s="66" t="e">
        <f>D56*H56</f>
        <v>#DIV/0!</v>
      </c>
      <c r="L56" s="65" t="e">
        <f>J56/$G$104</f>
        <v>#DIV/0!</v>
      </c>
    </row>
    <row r="57" spans="1:19" s="97" customFormat="1" x14ac:dyDescent="0.2">
      <c r="A57" s="69" t="s">
        <v>81</v>
      </c>
      <c r="B57" s="68"/>
      <c r="C57" s="66">
        <v>1.0017</v>
      </c>
      <c r="D57" s="66" t="e">
        <f>(B57*$E$6*1.0039*C57)/$E$7</f>
        <v>#DIV/0!</v>
      </c>
      <c r="E57" s="66" t="s">
        <v>72</v>
      </c>
      <c r="F57" s="66" t="e">
        <f>D57*E57</f>
        <v>#DIV/0!</v>
      </c>
      <c r="G57" s="66" t="e">
        <f>(F57/$E$5)*100</f>
        <v>#DIV/0!</v>
      </c>
      <c r="H57" s="66">
        <v>0.95199999999999996</v>
      </c>
      <c r="I57" s="67" t="e">
        <f>D57*H57</f>
        <v>#DIV/0!</v>
      </c>
      <c r="J57" s="67" t="e">
        <f>I57/$E$5</f>
        <v>#DIV/0!</v>
      </c>
      <c r="K57" s="66" t="e">
        <f>D57*H57</f>
        <v>#DIV/0!</v>
      </c>
      <c r="L57" s="65" t="e">
        <f>J57/$G$104</f>
        <v>#DIV/0!</v>
      </c>
      <c r="M57" s="46"/>
      <c r="N57" s="46"/>
      <c r="O57" s="46"/>
      <c r="P57" s="46"/>
      <c r="Q57" s="46"/>
      <c r="R57" s="94"/>
      <c r="S57" s="94"/>
    </row>
    <row r="58" spans="1:19" x14ac:dyDescent="0.2">
      <c r="A58" s="69" t="s">
        <v>82</v>
      </c>
      <c r="B58" s="68"/>
      <c r="C58" s="66">
        <v>1.0017</v>
      </c>
      <c r="D58" s="66" t="e">
        <f>(B58*$E$6*1.0039*C58)/$E$7</f>
        <v>#DIV/0!</v>
      </c>
      <c r="E58" s="66" t="s">
        <v>72</v>
      </c>
      <c r="F58" s="66" t="e">
        <f>D58*E58</f>
        <v>#DIV/0!</v>
      </c>
      <c r="G58" s="66" t="e">
        <f>(F58/$E$5)*100</f>
        <v>#DIV/0!</v>
      </c>
      <c r="H58" s="66">
        <v>0.95199999999999996</v>
      </c>
      <c r="I58" s="67" t="e">
        <f>D58*H58</f>
        <v>#DIV/0!</v>
      </c>
      <c r="J58" s="67" t="e">
        <f>I58/$E$5</f>
        <v>#DIV/0!</v>
      </c>
      <c r="K58" s="66" t="e">
        <f>D58*H58</f>
        <v>#DIV/0!</v>
      </c>
      <c r="L58" s="65" t="e">
        <f>J58/$G$104</f>
        <v>#DIV/0!</v>
      </c>
    </row>
    <row r="59" spans="1:19" x14ac:dyDescent="0.2">
      <c r="A59" s="69" t="s">
        <v>83</v>
      </c>
      <c r="B59" s="68"/>
      <c r="C59" s="66">
        <v>1.0017</v>
      </c>
      <c r="D59" s="66" t="e">
        <f>(B59*$E$6*1.0039*C59)/$E$7</f>
        <v>#DIV/0!</v>
      </c>
      <c r="E59" s="66" t="s">
        <v>72</v>
      </c>
      <c r="F59" s="66" t="e">
        <f>D59*E59</f>
        <v>#DIV/0!</v>
      </c>
      <c r="G59" s="66" t="e">
        <f>(F59/$E$5)*100</f>
        <v>#DIV/0!</v>
      </c>
      <c r="H59" s="66">
        <v>0.95199999999999996</v>
      </c>
      <c r="I59" s="67" t="e">
        <f>D59*H59</f>
        <v>#DIV/0!</v>
      </c>
      <c r="J59" s="67" t="e">
        <f>I59/$E$5</f>
        <v>#DIV/0!</v>
      </c>
      <c r="K59" s="66" t="e">
        <f>D59*H59</f>
        <v>#DIV/0!</v>
      </c>
      <c r="L59" s="65" t="e">
        <f>J59/$G$104</f>
        <v>#DIV/0!</v>
      </c>
    </row>
    <row r="60" spans="1:19" ht="15.75" x14ac:dyDescent="0.25">
      <c r="A60" s="51" t="s">
        <v>84</v>
      </c>
      <c r="B60" s="50"/>
      <c r="C60" s="66"/>
      <c r="D60" s="49" t="e">
        <f>SUM(D55:D59)</f>
        <v>#DIV/0!</v>
      </c>
      <c r="E60" s="49"/>
      <c r="F60" s="49" t="e">
        <f>SUM(F55:F59)</f>
        <v>#DIV/0!</v>
      </c>
      <c r="G60" s="49" t="e">
        <f>SUM(G55:G59)</f>
        <v>#DIV/0!</v>
      </c>
      <c r="H60" s="49"/>
      <c r="I60" s="49" t="e">
        <f>SUM(I55:I59)</f>
        <v>#DIV/0!</v>
      </c>
      <c r="J60" s="49" t="e">
        <f>SUM(J55:J59)</f>
        <v>#DIV/0!</v>
      </c>
      <c r="K60" s="49" t="e">
        <f>SUM(K55:K59)</f>
        <v>#DIV/0!</v>
      </c>
      <c r="L60" s="49" t="e">
        <f>SUM(L55:L59)</f>
        <v>#DIV/0!</v>
      </c>
    </row>
    <row r="61" spans="1:19" s="70" customFormat="1" ht="15.75" x14ac:dyDescent="0.25">
      <c r="A61" s="51" t="s">
        <v>85</v>
      </c>
      <c r="B61" s="50"/>
      <c r="C61" s="49"/>
      <c r="D61" s="49" t="e">
        <f>D46+D54+D60</f>
        <v>#DIV/0!</v>
      </c>
      <c r="E61" s="49"/>
      <c r="F61" s="49" t="e">
        <f>F46+F54+F60</f>
        <v>#DIV/0!</v>
      </c>
      <c r="G61" s="49" t="e">
        <f>G46+G54+G60</f>
        <v>#DIV/0!</v>
      </c>
      <c r="H61" s="49"/>
      <c r="I61" s="49" t="e">
        <f>I46+I54+I60</f>
        <v>#DIV/0!</v>
      </c>
      <c r="J61" s="49" t="e">
        <f>J46+J54+J60</f>
        <v>#DIV/0!</v>
      </c>
      <c r="K61" s="49" t="e">
        <f>K46+K54+K60</f>
        <v>#DIV/0!</v>
      </c>
      <c r="L61" s="49" t="e">
        <f>L46+L54+L60</f>
        <v>#DIV/0!</v>
      </c>
      <c r="M61" s="46"/>
      <c r="N61" s="46"/>
      <c r="O61" s="46"/>
      <c r="P61" s="46"/>
      <c r="Q61" s="46"/>
      <c r="R61" s="96"/>
      <c r="S61" s="96"/>
    </row>
    <row r="62" spans="1:19" x14ac:dyDescent="0.2">
      <c r="A62" s="69" t="s">
        <v>86</v>
      </c>
      <c r="B62" s="68"/>
      <c r="C62" s="66">
        <v>1.0587</v>
      </c>
      <c r="D62" s="66" t="e">
        <f t="shared" ref="D62:D75" si="21">(B62*$E$6*1.0039*C62)/$E$7</f>
        <v>#DIV/0!</v>
      </c>
      <c r="E62" s="66" t="s">
        <v>60</v>
      </c>
      <c r="F62" s="66" t="e">
        <f t="shared" ref="F62:F75" si="22">D62*E62</f>
        <v>#DIV/0!</v>
      </c>
      <c r="G62" s="66" t="e">
        <f t="shared" ref="G62:G75" si="23">(F62/$E$5)*100</f>
        <v>#DIV/0!</v>
      </c>
      <c r="H62" s="66">
        <v>0.94169999999999998</v>
      </c>
      <c r="I62" s="67" t="e">
        <f t="shared" ref="I62:I75" si="24">D62*H62</f>
        <v>#DIV/0!</v>
      </c>
      <c r="J62" s="67" t="e">
        <f t="shared" ref="J62:J75" si="25">I62/$E$5</f>
        <v>#DIV/0!</v>
      </c>
      <c r="K62" s="66" t="e">
        <f t="shared" ref="K62:K75" si="26">D62*H62</f>
        <v>#DIV/0!</v>
      </c>
      <c r="L62" s="65" t="e">
        <f t="shared" ref="L62:L75" si="27">J62/$G$104</f>
        <v>#DIV/0!</v>
      </c>
    </row>
    <row r="63" spans="1:19" x14ac:dyDescent="0.2">
      <c r="A63" s="69" t="s">
        <v>87</v>
      </c>
      <c r="B63" s="68"/>
      <c r="C63" s="66">
        <v>1.0457000000000001</v>
      </c>
      <c r="D63" s="66" t="e">
        <f t="shared" si="21"/>
        <v>#DIV/0!</v>
      </c>
      <c r="E63" s="66" t="s">
        <v>88</v>
      </c>
      <c r="F63" s="66" t="e">
        <f t="shared" si="22"/>
        <v>#DIV/0!</v>
      </c>
      <c r="G63" s="66" t="e">
        <f t="shared" si="23"/>
        <v>#DIV/0!</v>
      </c>
      <c r="H63" s="66">
        <v>0.94489999999999996</v>
      </c>
      <c r="I63" s="67" t="e">
        <f t="shared" si="24"/>
        <v>#DIV/0!</v>
      </c>
      <c r="J63" s="67" t="e">
        <f t="shared" si="25"/>
        <v>#DIV/0!</v>
      </c>
      <c r="K63" s="66" t="e">
        <f t="shared" si="26"/>
        <v>#DIV/0!</v>
      </c>
      <c r="L63" s="65" t="e">
        <f t="shared" si="27"/>
        <v>#DIV/0!</v>
      </c>
    </row>
    <row r="64" spans="1:19" x14ac:dyDescent="0.2">
      <c r="A64" s="69" t="s">
        <v>89</v>
      </c>
      <c r="B64" s="68"/>
      <c r="C64" s="66">
        <v>1.0345</v>
      </c>
      <c r="D64" s="66" t="e">
        <f t="shared" si="21"/>
        <v>#DIV/0!</v>
      </c>
      <c r="E64" s="66" t="s">
        <v>42</v>
      </c>
      <c r="F64" s="66" t="e">
        <f t="shared" si="22"/>
        <v>#DIV/0!</v>
      </c>
      <c r="G64" s="66" t="e">
        <f t="shared" si="23"/>
        <v>#DIV/0!</v>
      </c>
      <c r="H64" s="66">
        <v>0.94769999999999999</v>
      </c>
      <c r="I64" s="67" t="e">
        <f t="shared" si="24"/>
        <v>#DIV/0!</v>
      </c>
      <c r="J64" s="67" t="e">
        <f t="shared" si="25"/>
        <v>#DIV/0!</v>
      </c>
      <c r="K64" s="66" t="e">
        <f t="shared" si="26"/>
        <v>#DIV/0!</v>
      </c>
      <c r="L64" s="65" t="e">
        <f t="shared" si="27"/>
        <v>#DIV/0!</v>
      </c>
    </row>
    <row r="65" spans="1:19" x14ac:dyDescent="0.2">
      <c r="A65" s="69" t="s">
        <v>90</v>
      </c>
      <c r="B65" s="68"/>
      <c r="C65" s="66">
        <v>1.0345</v>
      </c>
      <c r="D65" s="66" t="e">
        <f t="shared" si="21"/>
        <v>#DIV/0!</v>
      </c>
      <c r="E65" s="66" t="s">
        <v>64</v>
      </c>
      <c r="F65" s="66" t="e">
        <f t="shared" si="22"/>
        <v>#DIV/0!</v>
      </c>
      <c r="G65" s="66" t="e">
        <f t="shared" si="23"/>
        <v>#DIV/0!</v>
      </c>
      <c r="H65" s="66">
        <v>0.94769999999999999</v>
      </c>
      <c r="I65" s="67" t="e">
        <f t="shared" si="24"/>
        <v>#DIV/0!</v>
      </c>
      <c r="J65" s="67" t="e">
        <f t="shared" si="25"/>
        <v>#DIV/0!</v>
      </c>
      <c r="K65" s="66" t="e">
        <f t="shared" si="26"/>
        <v>#DIV/0!</v>
      </c>
      <c r="L65" s="65" t="e">
        <f t="shared" si="27"/>
        <v>#DIV/0!</v>
      </c>
    </row>
    <row r="66" spans="1:19" x14ac:dyDescent="0.2">
      <c r="A66" s="69" t="s">
        <v>91</v>
      </c>
      <c r="B66" s="68"/>
      <c r="C66" s="66">
        <v>1.0244</v>
      </c>
      <c r="D66" s="66" t="e">
        <f t="shared" si="21"/>
        <v>#DIV/0!</v>
      </c>
      <c r="E66" s="66" t="s">
        <v>64</v>
      </c>
      <c r="F66" s="66" t="e">
        <f t="shared" si="22"/>
        <v>#DIV/0!</v>
      </c>
      <c r="G66" s="66" t="e">
        <f t="shared" si="23"/>
        <v>#DIV/0!</v>
      </c>
      <c r="H66" s="66">
        <v>0.95030000000000003</v>
      </c>
      <c r="I66" s="67" t="e">
        <f t="shared" si="24"/>
        <v>#DIV/0!</v>
      </c>
      <c r="J66" s="67" t="e">
        <f t="shared" si="25"/>
        <v>#DIV/0!</v>
      </c>
      <c r="K66" s="66" t="e">
        <f t="shared" si="26"/>
        <v>#DIV/0!</v>
      </c>
      <c r="L66" s="65" t="e">
        <f t="shared" si="27"/>
        <v>#DIV/0!</v>
      </c>
    </row>
    <row r="67" spans="1:19" x14ac:dyDescent="0.2">
      <c r="A67" s="69" t="s">
        <v>92</v>
      </c>
      <c r="B67" s="68"/>
      <c r="C67" s="66">
        <v>1.0155000000000001</v>
      </c>
      <c r="D67" s="66" t="e">
        <f t="shared" si="21"/>
        <v>#DIV/0!</v>
      </c>
      <c r="E67" s="66" t="s">
        <v>49</v>
      </c>
      <c r="F67" s="66" t="e">
        <f t="shared" si="22"/>
        <v>#DIV/0!</v>
      </c>
      <c r="G67" s="66" t="e">
        <f t="shared" si="23"/>
        <v>#DIV/0!</v>
      </c>
      <c r="H67" s="66">
        <v>0.95269999999999999</v>
      </c>
      <c r="I67" s="67" t="e">
        <f t="shared" si="24"/>
        <v>#DIV/0!</v>
      </c>
      <c r="J67" s="67" t="e">
        <f t="shared" si="25"/>
        <v>#DIV/0!</v>
      </c>
      <c r="K67" s="66" t="e">
        <f t="shared" si="26"/>
        <v>#DIV/0!</v>
      </c>
      <c r="L67" s="65" t="e">
        <f t="shared" si="27"/>
        <v>#DIV/0!</v>
      </c>
    </row>
    <row r="68" spans="1:19" x14ac:dyDescent="0.2">
      <c r="A68" s="69" t="s">
        <v>93</v>
      </c>
      <c r="B68" s="68"/>
      <c r="C68" s="66">
        <v>1.0155000000000001</v>
      </c>
      <c r="D68" s="66" t="e">
        <f t="shared" si="21"/>
        <v>#DIV/0!</v>
      </c>
      <c r="E68" s="66" t="s">
        <v>49</v>
      </c>
      <c r="F68" s="66" t="e">
        <f t="shared" si="22"/>
        <v>#DIV/0!</v>
      </c>
      <c r="G68" s="66" t="e">
        <f t="shared" si="23"/>
        <v>#DIV/0!</v>
      </c>
      <c r="H68" s="66">
        <v>0.95269999999999999</v>
      </c>
      <c r="I68" s="67" t="e">
        <f t="shared" si="24"/>
        <v>#DIV/0!</v>
      </c>
      <c r="J68" s="67" t="e">
        <f t="shared" si="25"/>
        <v>#DIV/0!</v>
      </c>
      <c r="K68" s="66" t="e">
        <f t="shared" si="26"/>
        <v>#DIV/0!</v>
      </c>
      <c r="L68" s="65" t="e">
        <f t="shared" si="27"/>
        <v>#DIV/0!</v>
      </c>
    </row>
    <row r="69" spans="1:19" x14ac:dyDescent="0.2">
      <c r="A69" s="69" t="s">
        <v>94</v>
      </c>
      <c r="B69" s="68"/>
      <c r="C69" s="66">
        <v>1.0155000000000001</v>
      </c>
      <c r="D69" s="66" t="e">
        <f t="shared" si="21"/>
        <v>#DIV/0!</v>
      </c>
      <c r="E69" s="66" t="s">
        <v>49</v>
      </c>
      <c r="F69" s="66" t="e">
        <f t="shared" si="22"/>
        <v>#DIV/0!</v>
      </c>
      <c r="G69" s="66" t="e">
        <f t="shared" si="23"/>
        <v>#DIV/0!</v>
      </c>
      <c r="H69" s="66">
        <v>0.95269999999999999</v>
      </c>
      <c r="I69" s="67" t="e">
        <f t="shared" si="24"/>
        <v>#DIV/0!</v>
      </c>
      <c r="J69" s="67" t="e">
        <f t="shared" si="25"/>
        <v>#DIV/0!</v>
      </c>
      <c r="K69" s="66" t="e">
        <f t="shared" si="26"/>
        <v>#DIV/0!</v>
      </c>
      <c r="L69" s="65" t="e">
        <f t="shared" si="27"/>
        <v>#DIV/0!</v>
      </c>
    </row>
    <row r="70" spans="1:19" x14ac:dyDescent="0.2">
      <c r="A70" s="69" t="s">
        <v>95</v>
      </c>
      <c r="B70" s="68"/>
      <c r="C70" s="66">
        <v>1.0155000000000001</v>
      </c>
      <c r="D70" s="66" t="e">
        <f t="shared" si="21"/>
        <v>#DIV/0!</v>
      </c>
      <c r="E70" s="66" t="s">
        <v>49</v>
      </c>
      <c r="F70" s="66" t="e">
        <f t="shared" si="22"/>
        <v>#DIV/0!</v>
      </c>
      <c r="G70" s="66" t="e">
        <f t="shared" si="23"/>
        <v>#DIV/0!</v>
      </c>
      <c r="H70" s="66">
        <v>0.95269999999999999</v>
      </c>
      <c r="I70" s="67" t="e">
        <f t="shared" si="24"/>
        <v>#DIV/0!</v>
      </c>
      <c r="J70" s="67" t="e">
        <f t="shared" si="25"/>
        <v>#DIV/0!</v>
      </c>
      <c r="K70" s="66" t="e">
        <f t="shared" si="26"/>
        <v>#DIV/0!</v>
      </c>
      <c r="L70" s="65" t="e">
        <f t="shared" si="27"/>
        <v>#DIV/0!</v>
      </c>
    </row>
    <row r="71" spans="1:19" x14ac:dyDescent="0.2">
      <c r="A71" s="69" t="s">
        <v>96</v>
      </c>
      <c r="B71" s="68"/>
      <c r="C71" s="66">
        <v>1.0155000000000001</v>
      </c>
      <c r="D71" s="66" t="e">
        <f t="shared" si="21"/>
        <v>#DIV/0!</v>
      </c>
      <c r="E71" s="71" t="s">
        <v>72</v>
      </c>
      <c r="F71" s="66" t="e">
        <f t="shared" si="22"/>
        <v>#DIV/0!</v>
      </c>
      <c r="G71" s="66" t="e">
        <f t="shared" si="23"/>
        <v>#DIV/0!</v>
      </c>
      <c r="H71" s="66">
        <v>0.95269999999999999</v>
      </c>
      <c r="I71" s="67" t="e">
        <f t="shared" si="24"/>
        <v>#DIV/0!</v>
      </c>
      <c r="J71" s="67" t="e">
        <f t="shared" si="25"/>
        <v>#DIV/0!</v>
      </c>
      <c r="K71" s="66" t="e">
        <f t="shared" si="26"/>
        <v>#DIV/0!</v>
      </c>
      <c r="L71" s="65" t="e">
        <f t="shared" si="27"/>
        <v>#DIV/0!</v>
      </c>
    </row>
    <row r="72" spans="1:19" x14ac:dyDescent="0.2">
      <c r="A72" s="69" t="s">
        <v>97</v>
      </c>
      <c r="B72" s="68"/>
      <c r="C72" s="66">
        <v>1.0155000000000001</v>
      </c>
      <c r="D72" s="66" t="e">
        <f t="shared" si="21"/>
        <v>#DIV/0!</v>
      </c>
      <c r="E72" s="66" t="s">
        <v>72</v>
      </c>
      <c r="F72" s="66" t="e">
        <f t="shared" si="22"/>
        <v>#DIV/0!</v>
      </c>
      <c r="G72" s="66" t="e">
        <f t="shared" si="23"/>
        <v>#DIV/0!</v>
      </c>
      <c r="H72" s="66">
        <v>0.95269999999999999</v>
      </c>
      <c r="I72" s="67" t="e">
        <f t="shared" si="24"/>
        <v>#DIV/0!</v>
      </c>
      <c r="J72" s="67" t="e">
        <f t="shared" si="25"/>
        <v>#DIV/0!</v>
      </c>
      <c r="K72" s="66" t="e">
        <f t="shared" si="26"/>
        <v>#DIV/0!</v>
      </c>
      <c r="L72" s="65" t="e">
        <f t="shared" si="27"/>
        <v>#DIV/0!</v>
      </c>
    </row>
    <row r="73" spans="1:19" x14ac:dyDescent="0.2">
      <c r="A73" s="69" t="s">
        <v>98</v>
      </c>
      <c r="B73" s="68"/>
      <c r="C73" s="66">
        <v>1.0155000000000001</v>
      </c>
      <c r="D73" s="66" t="e">
        <f t="shared" si="21"/>
        <v>#DIV/0!</v>
      </c>
      <c r="E73" s="66" t="s">
        <v>72</v>
      </c>
      <c r="F73" s="66" t="e">
        <f t="shared" si="22"/>
        <v>#DIV/0!</v>
      </c>
      <c r="G73" s="66" t="e">
        <f t="shared" si="23"/>
        <v>#DIV/0!</v>
      </c>
      <c r="H73" s="66">
        <v>0.95269999999999999</v>
      </c>
      <c r="I73" s="67" t="e">
        <f t="shared" si="24"/>
        <v>#DIV/0!</v>
      </c>
      <c r="J73" s="67" t="e">
        <f t="shared" si="25"/>
        <v>#DIV/0!</v>
      </c>
      <c r="K73" s="66" t="e">
        <f t="shared" si="26"/>
        <v>#DIV/0!</v>
      </c>
      <c r="L73" s="65" t="e">
        <f t="shared" si="27"/>
        <v>#DIV/0!</v>
      </c>
    </row>
    <row r="74" spans="1:19" x14ac:dyDescent="0.2">
      <c r="A74" s="69" t="s">
        <v>99</v>
      </c>
      <c r="B74" s="68"/>
      <c r="C74" s="66">
        <v>1.0155000000000001</v>
      </c>
      <c r="D74" s="66" t="e">
        <f t="shared" si="21"/>
        <v>#DIV/0!</v>
      </c>
      <c r="E74" s="66" t="s">
        <v>72</v>
      </c>
      <c r="F74" s="66" t="e">
        <f t="shared" si="22"/>
        <v>#DIV/0!</v>
      </c>
      <c r="G74" s="66" t="e">
        <f t="shared" si="23"/>
        <v>#DIV/0!</v>
      </c>
      <c r="H74" s="66">
        <v>0.95269999999999999</v>
      </c>
      <c r="I74" s="67" t="e">
        <f t="shared" si="24"/>
        <v>#DIV/0!</v>
      </c>
      <c r="J74" s="67" t="e">
        <f t="shared" si="25"/>
        <v>#DIV/0!</v>
      </c>
      <c r="K74" s="66" t="e">
        <f t="shared" si="26"/>
        <v>#DIV/0!</v>
      </c>
      <c r="L74" s="65" t="e">
        <f t="shared" si="27"/>
        <v>#DIV/0!</v>
      </c>
    </row>
    <row r="75" spans="1:19" x14ac:dyDescent="0.2">
      <c r="A75" s="69" t="s">
        <v>100</v>
      </c>
      <c r="B75" s="68"/>
      <c r="C75" s="66">
        <v>1.0155000000000001</v>
      </c>
      <c r="D75" s="66" t="e">
        <f t="shared" si="21"/>
        <v>#DIV/0!</v>
      </c>
      <c r="E75" s="66" t="s">
        <v>72</v>
      </c>
      <c r="F75" s="66" t="e">
        <f t="shared" si="22"/>
        <v>#DIV/0!</v>
      </c>
      <c r="G75" s="66" t="e">
        <f t="shared" si="23"/>
        <v>#DIV/0!</v>
      </c>
      <c r="H75" s="66">
        <v>0.95269999999999999</v>
      </c>
      <c r="I75" s="67" t="e">
        <f t="shared" si="24"/>
        <v>#DIV/0!</v>
      </c>
      <c r="J75" s="67" t="e">
        <f t="shared" si="25"/>
        <v>#DIV/0!</v>
      </c>
      <c r="K75" s="66" t="e">
        <f t="shared" si="26"/>
        <v>#DIV/0!</v>
      </c>
      <c r="L75" s="65" t="e">
        <f t="shared" si="27"/>
        <v>#DIV/0!</v>
      </c>
    </row>
    <row r="76" spans="1:19" s="70" customFormat="1" ht="15.75" x14ac:dyDescent="0.25">
      <c r="A76" s="51" t="s">
        <v>101</v>
      </c>
      <c r="B76" s="50"/>
      <c r="C76" s="49"/>
      <c r="D76" s="49" t="e">
        <f>SUM(D67:D75)</f>
        <v>#DIV/0!</v>
      </c>
      <c r="E76" s="49"/>
      <c r="F76" s="49" t="e">
        <f>SUM(F67:F75)</f>
        <v>#DIV/0!</v>
      </c>
      <c r="G76" s="49" t="e">
        <f>SUM(G67:G75)</f>
        <v>#DIV/0!</v>
      </c>
      <c r="H76" s="49"/>
      <c r="I76" s="49" t="e">
        <f>SUM(I67:I75)</f>
        <v>#DIV/0!</v>
      </c>
      <c r="J76" s="49" t="e">
        <f>SUM(J67:J75)</f>
        <v>#DIV/0!</v>
      </c>
      <c r="K76" s="49" t="e">
        <f>SUM(K67:K75)</f>
        <v>#DIV/0!</v>
      </c>
      <c r="L76" s="49" t="e">
        <f>SUM(L67:L75)</f>
        <v>#DIV/0!</v>
      </c>
      <c r="M76" s="46"/>
      <c r="N76" s="46"/>
      <c r="O76" s="46"/>
      <c r="P76" s="46"/>
      <c r="Q76" s="46"/>
      <c r="R76" s="96"/>
      <c r="S76" s="96"/>
    </row>
    <row r="77" spans="1:19" x14ac:dyDescent="0.2">
      <c r="A77" s="69" t="s">
        <v>102</v>
      </c>
      <c r="B77" s="68"/>
      <c r="C77" s="66">
        <v>1.0004999999999999</v>
      </c>
      <c r="D77" s="66" t="e">
        <f>(B77*$E$6*1.0039*C77)/$E$7</f>
        <v>#DIV/0!</v>
      </c>
      <c r="E77" s="66" t="s">
        <v>51</v>
      </c>
      <c r="F77" s="66" t="e">
        <f>D77*E77</f>
        <v>#DIV/0!</v>
      </c>
      <c r="G77" s="66" t="e">
        <f>(F77/$E$5)*100</f>
        <v>#DIV/0!</v>
      </c>
      <c r="H77" s="66">
        <v>0.95679999999999998</v>
      </c>
      <c r="I77" s="67" t="e">
        <f>D77*H77</f>
        <v>#DIV/0!</v>
      </c>
      <c r="J77" s="67" t="e">
        <f>I77/$E$5</f>
        <v>#DIV/0!</v>
      </c>
      <c r="K77" s="66" t="e">
        <f>D77*H77</f>
        <v>#DIV/0!</v>
      </c>
      <c r="L77" s="65" t="e">
        <f>J77/$G$104</f>
        <v>#DIV/0!</v>
      </c>
    </row>
    <row r="78" spans="1:19" x14ac:dyDescent="0.2">
      <c r="A78" s="69" t="s">
        <v>103</v>
      </c>
      <c r="B78" s="68"/>
      <c r="C78" s="66">
        <v>1.0004999999999999</v>
      </c>
      <c r="D78" s="66" t="e">
        <f>(B78*$E$6*1.0039*C78)/$E$7</f>
        <v>#DIV/0!</v>
      </c>
      <c r="E78" s="66" t="s">
        <v>51</v>
      </c>
      <c r="F78" s="66" t="e">
        <f>D78*E78</f>
        <v>#DIV/0!</v>
      </c>
      <c r="G78" s="66" t="e">
        <f>(F78/$E$5)*100</f>
        <v>#DIV/0!</v>
      </c>
      <c r="H78" s="66">
        <v>0.95679999999999998</v>
      </c>
      <c r="I78" s="67" t="e">
        <f>D78*H78</f>
        <v>#DIV/0!</v>
      </c>
      <c r="J78" s="67" t="e">
        <f>I78/$E$5</f>
        <v>#DIV/0!</v>
      </c>
      <c r="K78" s="66" t="e">
        <f>D78*H78</f>
        <v>#DIV/0!</v>
      </c>
      <c r="L78" s="65" t="e">
        <f>J78/$G$104</f>
        <v>#DIV/0!</v>
      </c>
    </row>
    <row r="79" spans="1:19" x14ac:dyDescent="0.2">
      <c r="A79" s="69" t="s">
        <v>104</v>
      </c>
      <c r="B79" s="68"/>
      <c r="C79" s="66">
        <v>0.98809999999999998</v>
      </c>
      <c r="D79" s="66" t="e">
        <f>(B79*$E$6*1.0039*C79)/$E$7</f>
        <v>#DIV/0!</v>
      </c>
      <c r="E79" s="66" t="s">
        <v>55</v>
      </c>
      <c r="F79" s="66" t="e">
        <f>D79*E79</f>
        <v>#DIV/0!</v>
      </c>
      <c r="G79" s="66" t="e">
        <f>(F79/$E$5)*100</f>
        <v>#DIV/0!</v>
      </c>
      <c r="H79" s="66">
        <v>0.96020000000000005</v>
      </c>
      <c r="I79" s="67" t="e">
        <f>D79*H79</f>
        <v>#DIV/0!</v>
      </c>
      <c r="J79" s="67" t="e">
        <f>I79/$E$5</f>
        <v>#DIV/0!</v>
      </c>
      <c r="K79" s="66" t="e">
        <f>D79*H79</f>
        <v>#DIV/0!</v>
      </c>
      <c r="L79" s="65" t="e">
        <f>J79/$G$104</f>
        <v>#DIV/0!</v>
      </c>
    </row>
    <row r="80" spans="1:19" x14ac:dyDescent="0.2">
      <c r="A80" s="69" t="s">
        <v>105</v>
      </c>
      <c r="B80" s="68"/>
      <c r="C80" s="66">
        <v>0.97789999999999999</v>
      </c>
      <c r="D80" s="66" t="e">
        <f>(B80*$E$6*1.0039*C80)/$E$7</f>
        <v>#DIV/0!</v>
      </c>
      <c r="E80" s="66" t="s">
        <v>57</v>
      </c>
      <c r="F80" s="66" t="e">
        <f>D80*E80</f>
        <v>#DIV/0!</v>
      </c>
      <c r="G80" s="66" t="e">
        <f>(F80/$E$5)*100</f>
        <v>#DIV/0!</v>
      </c>
      <c r="H80" s="66">
        <v>0.96319999999999995</v>
      </c>
      <c r="I80" s="67" t="e">
        <f>D80*H80</f>
        <v>#DIV/0!</v>
      </c>
      <c r="J80" s="67" t="e">
        <f>I80/$E$5</f>
        <v>#DIV/0!</v>
      </c>
      <c r="K80" s="66" t="e">
        <f>D80*H80</f>
        <v>#DIV/0!</v>
      </c>
      <c r="L80" s="65" t="e">
        <f>J80/$G$104</f>
        <v>#DIV/0!</v>
      </c>
    </row>
    <row r="81" spans="1:19" s="70" customFormat="1" ht="15.75" x14ac:dyDescent="0.25">
      <c r="A81" s="51" t="s">
        <v>106</v>
      </c>
      <c r="B81" s="50"/>
      <c r="C81" s="49"/>
      <c r="D81" s="49" t="e">
        <f>((SUM(D76:D80))+(SUM(D62:D66)))</f>
        <v>#DIV/0!</v>
      </c>
      <c r="E81" s="49"/>
      <c r="F81" s="49" t="e">
        <f>((SUM(F76:F80))+(SUM(F62:F66)))</f>
        <v>#DIV/0!</v>
      </c>
      <c r="G81" s="49" t="e">
        <f>((SUM(G76:G80))+(SUM(G62:G66)))</f>
        <v>#DIV/0!</v>
      </c>
      <c r="H81" s="49"/>
      <c r="I81" s="49" t="e">
        <f>((SUM(I76:I80))+(SUM(I62:I66)))</f>
        <v>#DIV/0!</v>
      </c>
      <c r="J81" s="49" t="e">
        <f>((SUM(J76:J80))+(SUM(J62:J66)))</f>
        <v>#DIV/0!</v>
      </c>
      <c r="K81" s="49" t="e">
        <f>((SUM(K76:K80))+(SUM(K62:K66)))</f>
        <v>#DIV/0!</v>
      </c>
      <c r="L81" s="49" t="e">
        <f>((SUM(L76:L80))+(SUM(L62:L66)))</f>
        <v>#DIV/0!</v>
      </c>
      <c r="M81" s="46"/>
      <c r="N81" s="46"/>
      <c r="O81" s="46"/>
      <c r="P81" s="46"/>
      <c r="Q81" s="46"/>
      <c r="R81" s="96"/>
      <c r="S81" s="96"/>
    </row>
    <row r="82" spans="1:19" x14ac:dyDescent="0.2">
      <c r="A82" s="69" t="s">
        <v>107</v>
      </c>
      <c r="B82" s="68"/>
      <c r="C82" s="66">
        <v>1.0086999999999999</v>
      </c>
      <c r="D82" s="66" t="e">
        <f t="shared" ref="D82:D89" si="28">(B82*$E$6*1.0039*C82)/$E$7</f>
        <v>#DIV/0!</v>
      </c>
      <c r="E82" s="66" t="s">
        <v>72</v>
      </c>
      <c r="F82" s="66" t="e">
        <f t="shared" ref="F82:F89" si="29">D82*E82</f>
        <v>#DIV/0!</v>
      </c>
      <c r="G82" s="66" t="e">
        <f t="shared" ref="G82:G89" si="30">(F82/$E$5)*100</f>
        <v>#DIV/0!</v>
      </c>
      <c r="H82" s="66">
        <v>0.95240000000000002</v>
      </c>
      <c r="I82" s="67" t="e">
        <f t="shared" ref="I82:I89" si="31">D82*H82</f>
        <v>#DIV/0!</v>
      </c>
      <c r="J82" s="67" t="e">
        <f t="shared" ref="J82:J89" si="32">I82/$E$5</f>
        <v>#DIV/0!</v>
      </c>
      <c r="K82" s="66" t="e">
        <f t="shared" ref="K82:K89" si="33">D82*H82</f>
        <v>#DIV/0!</v>
      </c>
      <c r="L82" s="65" t="e">
        <f t="shared" ref="L82:L89" si="34">J82/$G$104</f>
        <v>#DIV/0!</v>
      </c>
    </row>
    <row r="83" spans="1:19" x14ac:dyDescent="0.2">
      <c r="A83" s="69" t="s">
        <v>108</v>
      </c>
      <c r="B83" s="68"/>
      <c r="C83" s="66">
        <v>1.0017</v>
      </c>
      <c r="D83" s="66" t="e">
        <f t="shared" si="28"/>
        <v>#DIV/0!</v>
      </c>
      <c r="E83" s="66" t="s">
        <v>72</v>
      </c>
      <c r="F83" s="66" t="e">
        <f t="shared" si="29"/>
        <v>#DIV/0!</v>
      </c>
      <c r="G83" s="66" t="e">
        <f t="shared" si="30"/>
        <v>#DIV/0!</v>
      </c>
      <c r="H83" s="66">
        <v>0.95199999999999996</v>
      </c>
      <c r="I83" s="67" t="e">
        <f t="shared" si="31"/>
        <v>#DIV/0!</v>
      </c>
      <c r="J83" s="67" t="e">
        <f t="shared" si="32"/>
        <v>#DIV/0!</v>
      </c>
      <c r="K83" s="66" t="e">
        <f t="shared" si="33"/>
        <v>#DIV/0!</v>
      </c>
      <c r="L83" s="65" t="e">
        <f t="shared" si="34"/>
        <v>#DIV/0!</v>
      </c>
    </row>
    <row r="84" spans="1:19" s="70" customFormat="1" ht="15.75" x14ac:dyDescent="0.25">
      <c r="A84" s="69" t="s">
        <v>109</v>
      </c>
      <c r="B84" s="68"/>
      <c r="C84" s="66">
        <v>0.99429999999999996</v>
      </c>
      <c r="D84" s="66" t="e">
        <f t="shared" si="28"/>
        <v>#DIV/0!</v>
      </c>
      <c r="E84" s="66" t="s">
        <v>110</v>
      </c>
      <c r="F84" s="66" t="e">
        <f t="shared" si="29"/>
        <v>#DIV/0!</v>
      </c>
      <c r="G84" s="66" t="e">
        <f t="shared" si="30"/>
        <v>#DIV/0!</v>
      </c>
      <c r="H84" s="66">
        <v>0.95650000000000002</v>
      </c>
      <c r="I84" s="67" t="e">
        <f t="shared" si="31"/>
        <v>#DIV/0!</v>
      </c>
      <c r="J84" s="67" t="e">
        <f t="shared" si="32"/>
        <v>#DIV/0!</v>
      </c>
      <c r="K84" s="66" t="e">
        <f t="shared" si="33"/>
        <v>#DIV/0!</v>
      </c>
      <c r="L84" s="65" t="e">
        <f t="shared" si="34"/>
        <v>#DIV/0!</v>
      </c>
      <c r="M84" s="46"/>
      <c r="N84" s="46"/>
      <c r="O84" s="46"/>
      <c r="P84" s="46"/>
      <c r="Q84" s="46"/>
      <c r="R84" s="96"/>
      <c r="S84" s="96"/>
    </row>
    <row r="85" spans="1:19" x14ac:dyDescent="0.2">
      <c r="A85" s="69" t="s">
        <v>111</v>
      </c>
      <c r="B85" s="68"/>
      <c r="C85" s="66">
        <v>0.98799999999999999</v>
      </c>
      <c r="D85" s="66" t="e">
        <f t="shared" si="28"/>
        <v>#DIV/0!</v>
      </c>
      <c r="E85" s="66" t="s">
        <v>110</v>
      </c>
      <c r="F85" s="66" t="e">
        <f t="shared" si="29"/>
        <v>#DIV/0!</v>
      </c>
      <c r="G85" s="66" t="e">
        <f t="shared" si="30"/>
        <v>#DIV/0!</v>
      </c>
      <c r="H85" s="66">
        <v>0.95620000000000005</v>
      </c>
      <c r="I85" s="67" t="e">
        <f t="shared" si="31"/>
        <v>#DIV/0!</v>
      </c>
      <c r="J85" s="67" t="e">
        <f t="shared" si="32"/>
        <v>#DIV/0!</v>
      </c>
      <c r="K85" s="66" t="e">
        <f t="shared" si="33"/>
        <v>#DIV/0!</v>
      </c>
      <c r="L85" s="65" t="e">
        <f t="shared" si="34"/>
        <v>#DIV/0!</v>
      </c>
    </row>
    <row r="86" spans="1:19" x14ac:dyDescent="0.2">
      <c r="A86" s="69" t="s">
        <v>112</v>
      </c>
      <c r="B86" s="68"/>
      <c r="C86" s="66">
        <v>0.9819</v>
      </c>
      <c r="D86" s="66" t="e">
        <f t="shared" si="28"/>
        <v>#DIV/0!</v>
      </c>
      <c r="E86" s="66" t="s">
        <v>110</v>
      </c>
      <c r="F86" s="66" t="e">
        <f t="shared" si="29"/>
        <v>#DIV/0!</v>
      </c>
      <c r="G86" s="66" t="e">
        <f t="shared" si="30"/>
        <v>#DIV/0!</v>
      </c>
      <c r="H86" s="66">
        <v>0.95599999999999996</v>
      </c>
      <c r="I86" s="67" t="e">
        <f t="shared" si="31"/>
        <v>#DIV/0!</v>
      </c>
      <c r="J86" s="67" t="e">
        <f t="shared" si="32"/>
        <v>#DIV/0!</v>
      </c>
      <c r="K86" s="66" t="e">
        <f t="shared" si="33"/>
        <v>#DIV/0!</v>
      </c>
      <c r="L86" s="65" t="e">
        <f t="shared" si="34"/>
        <v>#DIV/0!</v>
      </c>
    </row>
    <row r="87" spans="1:19" x14ac:dyDescent="0.2">
      <c r="A87" s="69" t="s">
        <v>113</v>
      </c>
      <c r="B87" s="68"/>
      <c r="C87" s="66">
        <v>0.98250000000000004</v>
      </c>
      <c r="D87" s="66" t="e">
        <f t="shared" si="28"/>
        <v>#DIV/0!</v>
      </c>
      <c r="E87" s="66" t="s">
        <v>55</v>
      </c>
      <c r="F87" s="66" t="e">
        <f t="shared" si="29"/>
        <v>#DIV/0!</v>
      </c>
      <c r="G87" s="66" t="e">
        <f t="shared" si="30"/>
        <v>#DIV/0!</v>
      </c>
      <c r="H87" s="66">
        <v>0.96</v>
      </c>
      <c r="I87" s="67" t="e">
        <f t="shared" si="31"/>
        <v>#DIV/0!</v>
      </c>
      <c r="J87" s="67" t="e">
        <f t="shared" si="32"/>
        <v>#DIV/0!</v>
      </c>
      <c r="K87" s="66" t="e">
        <f t="shared" si="33"/>
        <v>#DIV/0!</v>
      </c>
      <c r="L87" s="65" t="e">
        <f t="shared" si="34"/>
        <v>#DIV/0!</v>
      </c>
    </row>
    <row r="88" spans="1:19" x14ac:dyDescent="0.2">
      <c r="A88" s="69" t="s">
        <v>114</v>
      </c>
      <c r="B88" s="68"/>
      <c r="C88" s="66">
        <v>0.97130000000000005</v>
      </c>
      <c r="D88" s="66" t="e">
        <f t="shared" si="28"/>
        <v>#DIV/0!</v>
      </c>
      <c r="E88" s="66" t="s">
        <v>53</v>
      </c>
      <c r="F88" s="66" t="e">
        <f t="shared" si="29"/>
        <v>#DIV/0!</v>
      </c>
      <c r="G88" s="66" t="e">
        <f t="shared" si="30"/>
        <v>#DIV/0!</v>
      </c>
      <c r="H88" s="66">
        <v>0.95950000000000002</v>
      </c>
      <c r="I88" s="67" t="e">
        <f t="shared" si="31"/>
        <v>#DIV/0!</v>
      </c>
      <c r="J88" s="67" t="e">
        <f t="shared" si="32"/>
        <v>#DIV/0!</v>
      </c>
      <c r="K88" s="66" t="e">
        <f t="shared" si="33"/>
        <v>#DIV/0!</v>
      </c>
      <c r="L88" s="65" t="e">
        <f t="shared" si="34"/>
        <v>#DIV/0!</v>
      </c>
    </row>
    <row r="89" spans="1:19" x14ac:dyDescent="0.2">
      <c r="A89" s="69" t="s">
        <v>115</v>
      </c>
      <c r="B89" s="68"/>
      <c r="C89" s="66">
        <v>0.96550000000000002</v>
      </c>
      <c r="D89" s="66" t="e">
        <f t="shared" si="28"/>
        <v>#DIV/0!</v>
      </c>
      <c r="E89" s="66" t="s">
        <v>53</v>
      </c>
      <c r="F89" s="66" t="e">
        <f t="shared" si="29"/>
        <v>#DIV/0!</v>
      </c>
      <c r="G89" s="66" t="e">
        <f t="shared" si="30"/>
        <v>#DIV/0!</v>
      </c>
      <c r="H89" s="66">
        <v>0.95930000000000004</v>
      </c>
      <c r="I89" s="67" t="e">
        <f t="shared" si="31"/>
        <v>#DIV/0!</v>
      </c>
      <c r="J89" s="67" t="e">
        <f t="shared" si="32"/>
        <v>#DIV/0!</v>
      </c>
      <c r="K89" s="66" t="e">
        <f t="shared" si="33"/>
        <v>#DIV/0!</v>
      </c>
      <c r="L89" s="65" t="e">
        <f t="shared" si="34"/>
        <v>#DIV/0!</v>
      </c>
    </row>
    <row r="90" spans="1:19" ht="31.5" x14ac:dyDescent="0.25">
      <c r="A90" s="51" t="s">
        <v>116</v>
      </c>
      <c r="B90" s="50"/>
      <c r="C90" s="49"/>
      <c r="D90" s="49" t="e">
        <f>SUM(D82:D89)</f>
        <v>#DIV/0!</v>
      </c>
      <c r="E90" s="49"/>
      <c r="F90" s="49" t="e">
        <f>SUM(F82:F89)</f>
        <v>#DIV/0!</v>
      </c>
      <c r="G90" s="49" t="e">
        <f>SUM(G82:G89)</f>
        <v>#DIV/0!</v>
      </c>
      <c r="H90" s="49"/>
      <c r="I90" s="49" t="e">
        <f>SUM(I82:I89)</f>
        <v>#DIV/0!</v>
      </c>
      <c r="J90" s="49" t="e">
        <f>SUM(J82:J89)</f>
        <v>#DIV/0!</v>
      </c>
      <c r="K90" s="49" t="e">
        <f>SUM(K82:K89)</f>
        <v>#DIV/0!</v>
      </c>
      <c r="L90" s="49" t="e">
        <f>SUM(L82:L89)</f>
        <v>#DIV/0!</v>
      </c>
    </row>
    <row r="91" spans="1:19" x14ac:dyDescent="0.2">
      <c r="A91" s="69" t="s">
        <v>117</v>
      </c>
      <c r="B91" s="68"/>
      <c r="C91" s="66">
        <v>1.0017</v>
      </c>
      <c r="D91" s="66" t="e">
        <f t="shared" ref="D91:D99" si="35">(B91*$E$6*1.0039*C91)/$E$7</f>
        <v>#DIV/0!</v>
      </c>
      <c r="E91" s="66" t="s">
        <v>72</v>
      </c>
      <c r="F91" s="66" t="e">
        <f t="shared" ref="F91:F99" si="36">D91*E91</f>
        <v>#DIV/0!</v>
      </c>
      <c r="G91" s="66" t="e">
        <f t="shared" ref="G91:G99" si="37">(F91/$E$5)*100</f>
        <v>#DIV/0!</v>
      </c>
      <c r="H91" s="66">
        <v>0.95199999999999996</v>
      </c>
      <c r="I91" s="67" t="e">
        <f t="shared" ref="I91:I99" si="38">D91*H91</f>
        <v>#DIV/0!</v>
      </c>
      <c r="J91" s="67" t="e">
        <f t="shared" ref="J91:J99" si="39">I91/$E$5</f>
        <v>#DIV/0!</v>
      </c>
      <c r="K91" s="66" t="e">
        <f t="shared" ref="K91:K99" si="40">D91*H91</f>
        <v>#DIV/0!</v>
      </c>
      <c r="L91" s="65" t="e">
        <f t="shared" ref="L91:L99" si="41">J91/$G$104</f>
        <v>#DIV/0!</v>
      </c>
    </row>
    <row r="92" spans="1:19" x14ac:dyDescent="0.2">
      <c r="A92" s="69" t="s">
        <v>118</v>
      </c>
      <c r="B92" s="68"/>
      <c r="C92" s="66">
        <v>0.99490000000000001</v>
      </c>
      <c r="D92" s="66" t="e">
        <f t="shared" si="35"/>
        <v>#DIV/0!</v>
      </c>
      <c r="E92" s="66" t="s">
        <v>72</v>
      </c>
      <c r="F92" s="66" t="e">
        <f t="shared" si="36"/>
        <v>#DIV/0!</v>
      </c>
      <c r="G92" s="66" t="e">
        <f t="shared" si="37"/>
        <v>#DIV/0!</v>
      </c>
      <c r="H92" s="66">
        <v>0.95169999999999999</v>
      </c>
      <c r="I92" s="67" t="e">
        <f t="shared" si="38"/>
        <v>#DIV/0!</v>
      </c>
      <c r="J92" s="67" t="e">
        <f t="shared" si="39"/>
        <v>#DIV/0!</v>
      </c>
      <c r="K92" s="66" t="e">
        <f t="shared" si="40"/>
        <v>#DIV/0!</v>
      </c>
      <c r="L92" s="65" t="e">
        <f t="shared" si="41"/>
        <v>#DIV/0!</v>
      </c>
    </row>
    <row r="93" spans="1:19" x14ac:dyDescent="0.2">
      <c r="A93" s="69" t="s">
        <v>119</v>
      </c>
      <c r="B93" s="68"/>
      <c r="C93" s="66">
        <v>0.98799999999999999</v>
      </c>
      <c r="D93" s="66" t="e">
        <f t="shared" si="35"/>
        <v>#DIV/0!</v>
      </c>
      <c r="E93" s="66" t="s">
        <v>110</v>
      </c>
      <c r="F93" s="66" t="e">
        <f t="shared" si="36"/>
        <v>#DIV/0!</v>
      </c>
      <c r="G93" s="66" t="e">
        <f t="shared" si="37"/>
        <v>#DIV/0!</v>
      </c>
      <c r="H93" s="66">
        <v>0.95620000000000005</v>
      </c>
      <c r="I93" s="67" t="e">
        <f t="shared" si="38"/>
        <v>#DIV/0!</v>
      </c>
      <c r="J93" s="67" t="e">
        <f t="shared" si="39"/>
        <v>#DIV/0!</v>
      </c>
      <c r="K93" s="66" t="e">
        <f t="shared" si="40"/>
        <v>#DIV/0!</v>
      </c>
      <c r="L93" s="65" t="e">
        <f t="shared" si="41"/>
        <v>#DIV/0!</v>
      </c>
    </row>
    <row r="94" spans="1:19" s="70" customFormat="1" ht="15.75" x14ac:dyDescent="0.25">
      <c r="A94" s="69" t="s">
        <v>120</v>
      </c>
      <c r="B94" s="68"/>
      <c r="C94" s="66">
        <v>0.9819</v>
      </c>
      <c r="D94" s="66" t="e">
        <f t="shared" si="35"/>
        <v>#DIV/0!</v>
      </c>
      <c r="E94" s="66" t="s">
        <v>110</v>
      </c>
      <c r="F94" s="66" t="e">
        <f t="shared" si="36"/>
        <v>#DIV/0!</v>
      </c>
      <c r="G94" s="66" t="e">
        <f t="shared" si="37"/>
        <v>#DIV/0!</v>
      </c>
      <c r="H94" s="66">
        <v>0.95599999999999996</v>
      </c>
      <c r="I94" s="67" t="e">
        <f t="shared" si="38"/>
        <v>#DIV/0!</v>
      </c>
      <c r="J94" s="67" t="e">
        <f t="shared" si="39"/>
        <v>#DIV/0!</v>
      </c>
      <c r="K94" s="66" t="e">
        <f t="shared" si="40"/>
        <v>#DIV/0!</v>
      </c>
      <c r="L94" s="65" t="e">
        <f t="shared" si="41"/>
        <v>#DIV/0!</v>
      </c>
      <c r="M94" s="46"/>
      <c r="N94" s="46"/>
      <c r="O94" s="46"/>
      <c r="P94" s="46"/>
      <c r="Q94" s="46"/>
      <c r="R94" s="96"/>
      <c r="S94" s="96"/>
    </row>
    <row r="95" spans="1:19" s="70" customFormat="1" ht="15.75" x14ac:dyDescent="0.25">
      <c r="A95" s="69" t="s">
        <v>121</v>
      </c>
      <c r="B95" s="68"/>
      <c r="C95" s="66">
        <v>0.96650000000000003</v>
      </c>
      <c r="D95" s="66" t="e">
        <f t="shared" si="35"/>
        <v>#DIV/0!</v>
      </c>
      <c r="E95" s="66" t="s">
        <v>110</v>
      </c>
      <c r="F95" s="66" t="e">
        <f t="shared" si="36"/>
        <v>#DIV/0!</v>
      </c>
      <c r="G95" s="66" t="e">
        <f t="shared" si="37"/>
        <v>#DIV/0!</v>
      </c>
      <c r="H95" s="66">
        <v>0.95569999999999999</v>
      </c>
      <c r="I95" s="67" t="e">
        <f t="shared" si="38"/>
        <v>#DIV/0!</v>
      </c>
      <c r="J95" s="67" t="e">
        <f t="shared" si="39"/>
        <v>#DIV/0!</v>
      </c>
      <c r="K95" s="66" t="e">
        <f t="shared" si="40"/>
        <v>#DIV/0!</v>
      </c>
      <c r="L95" s="65" t="e">
        <f t="shared" si="41"/>
        <v>#DIV/0!</v>
      </c>
      <c r="M95" s="46"/>
      <c r="N95" s="46"/>
      <c r="O95" s="46"/>
      <c r="P95" s="46"/>
      <c r="Q95" s="46"/>
      <c r="R95" s="96"/>
      <c r="S95" s="96"/>
    </row>
    <row r="96" spans="1:19" x14ac:dyDescent="0.2">
      <c r="A96" s="69" t="s">
        <v>122</v>
      </c>
      <c r="B96" s="68"/>
      <c r="C96" s="66">
        <v>0.97689999999999999</v>
      </c>
      <c r="D96" s="66" t="e">
        <f t="shared" si="35"/>
        <v>#DIV/0!</v>
      </c>
      <c r="E96" s="66" t="s">
        <v>110</v>
      </c>
      <c r="F96" s="66" t="e">
        <f t="shared" si="36"/>
        <v>#DIV/0!</v>
      </c>
      <c r="G96" s="66" t="e">
        <f t="shared" si="37"/>
        <v>#DIV/0!</v>
      </c>
      <c r="H96" s="66">
        <v>0.95379999999999998</v>
      </c>
      <c r="I96" s="67" t="e">
        <f t="shared" si="38"/>
        <v>#DIV/0!</v>
      </c>
      <c r="J96" s="67" t="e">
        <f t="shared" si="39"/>
        <v>#DIV/0!</v>
      </c>
      <c r="K96" s="66" t="e">
        <f t="shared" si="40"/>
        <v>#DIV/0!</v>
      </c>
      <c r="L96" s="65" t="e">
        <f t="shared" si="41"/>
        <v>#DIV/0!</v>
      </c>
    </row>
    <row r="97" spans="1:19" x14ac:dyDescent="0.2">
      <c r="A97" s="69" t="s">
        <v>123</v>
      </c>
      <c r="B97" s="68"/>
      <c r="C97" s="66">
        <v>0.96550000000000002</v>
      </c>
      <c r="D97" s="66" t="e">
        <f t="shared" si="35"/>
        <v>#DIV/0!</v>
      </c>
      <c r="E97" s="66" t="s">
        <v>53</v>
      </c>
      <c r="F97" s="66" t="e">
        <f t="shared" si="36"/>
        <v>#DIV/0!</v>
      </c>
      <c r="G97" s="66" t="e">
        <f t="shared" si="37"/>
        <v>#DIV/0!</v>
      </c>
      <c r="H97" s="66">
        <v>0.95930000000000004</v>
      </c>
      <c r="I97" s="67" t="e">
        <f t="shared" si="38"/>
        <v>#DIV/0!</v>
      </c>
      <c r="J97" s="67" t="e">
        <f t="shared" si="39"/>
        <v>#DIV/0!</v>
      </c>
      <c r="K97" s="66" t="e">
        <f t="shared" si="40"/>
        <v>#DIV/0!</v>
      </c>
      <c r="L97" s="65" t="e">
        <f t="shared" si="41"/>
        <v>#DIV/0!</v>
      </c>
    </row>
    <row r="98" spans="1:19" x14ac:dyDescent="0.2">
      <c r="A98" s="69" t="s">
        <v>124</v>
      </c>
      <c r="B98" s="68"/>
      <c r="C98" s="66">
        <v>0.97130000000000005</v>
      </c>
      <c r="D98" s="66" t="e">
        <f t="shared" si="35"/>
        <v>#DIV/0!</v>
      </c>
      <c r="E98" s="66" t="s">
        <v>53</v>
      </c>
      <c r="F98" s="66" t="e">
        <f t="shared" si="36"/>
        <v>#DIV/0!</v>
      </c>
      <c r="G98" s="66" t="e">
        <f t="shared" si="37"/>
        <v>#DIV/0!</v>
      </c>
      <c r="H98" s="66">
        <v>0.95950000000000002</v>
      </c>
      <c r="I98" s="67" t="e">
        <f t="shared" si="38"/>
        <v>#DIV/0!</v>
      </c>
      <c r="J98" s="67" t="e">
        <f t="shared" si="39"/>
        <v>#DIV/0!</v>
      </c>
      <c r="K98" s="66" t="e">
        <f t="shared" si="40"/>
        <v>#DIV/0!</v>
      </c>
      <c r="L98" s="65" t="e">
        <f t="shared" si="41"/>
        <v>#DIV/0!</v>
      </c>
    </row>
    <row r="99" spans="1:19" s="46" customFormat="1" x14ac:dyDescent="0.2">
      <c r="A99" s="69" t="s">
        <v>125</v>
      </c>
      <c r="B99" s="68"/>
      <c r="C99" s="66">
        <v>0.95989999999999998</v>
      </c>
      <c r="D99" s="66" t="e">
        <f t="shared" si="35"/>
        <v>#DIV/0!</v>
      </c>
      <c r="E99" s="66" t="s">
        <v>53</v>
      </c>
      <c r="F99" s="66" t="e">
        <f t="shared" si="36"/>
        <v>#DIV/0!</v>
      </c>
      <c r="G99" s="66" t="e">
        <f t="shared" si="37"/>
        <v>#DIV/0!</v>
      </c>
      <c r="H99" s="66">
        <v>0.95899999999999996</v>
      </c>
      <c r="I99" s="67" t="e">
        <f t="shared" si="38"/>
        <v>#DIV/0!</v>
      </c>
      <c r="J99" s="67" t="e">
        <f t="shared" si="39"/>
        <v>#DIV/0!</v>
      </c>
      <c r="K99" s="66" t="e">
        <f t="shared" si="40"/>
        <v>#DIV/0!</v>
      </c>
      <c r="L99" s="65" t="e">
        <f t="shared" si="41"/>
        <v>#DIV/0!</v>
      </c>
      <c r="R99" s="94"/>
      <c r="S99" s="94"/>
    </row>
    <row r="100" spans="1:19" s="46" customFormat="1" ht="31.5" x14ac:dyDescent="0.25">
      <c r="A100" s="51" t="s">
        <v>126</v>
      </c>
      <c r="B100" s="64"/>
      <c r="C100" s="49"/>
      <c r="D100" s="49" t="e">
        <f>SUM(D91:D99)</f>
        <v>#DIV/0!</v>
      </c>
      <c r="E100" s="49"/>
      <c r="F100" s="49" t="e">
        <f>SUM(F91:F99)</f>
        <v>#DIV/0!</v>
      </c>
      <c r="G100" s="49" t="e">
        <f>SUM(G91:G99)</f>
        <v>#DIV/0!</v>
      </c>
      <c r="H100" s="49"/>
      <c r="I100" s="49" t="e">
        <f>SUM(I91:I99)</f>
        <v>#DIV/0!</v>
      </c>
      <c r="J100" s="49" t="e">
        <f>SUM(J91:J99)</f>
        <v>#DIV/0!</v>
      </c>
      <c r="K100" s="49" t="e">
        <f>SUM(K91:K99)</f>
        <v>#DIV/0!</v>
      </c>
      <c r="L100" s="49" t="e">
        <f>SUM(L91:L99)</f>
        <v>#DIV/0!</v>
      </c>
      <c r="R100" s="94"/>
      <c r="S100" s="94"/>
    </row>
    <row r="101" spans="1:19" s="46" customFormat="1" ht="15.75" x14ac:dyDescent="0.25">
      <c r="A101" s="51" t="s">
        <v>127</v>
      </c>
      <c r="B101" s="64"/>
      <c r="C101" s="49"/>
      <c r="D101" s="49" t="e">
        <f>D90+D100</f>
        <v>#DIV/0!</v>
      </c>
      <c r="E101" s="49"/>
      <c r="F101" s="49" t="e">
        <f>F90+F100</f>
        <v>#DIV/0!</v>
      </c>
      <c r="G101" s="49" t="e">
        <f>G90+G100</f>
        <v>#DIV/0!</v>
      </c>
      <c r="H101" s="49"/>
      <c r="I101" s="49" t="e">
        <f>I90+I100</f>
        <v>#DIV/0!</v>
      </c>
      <c r="J101" s="49" t="e">
        <f>J90+J100</f>
        <v>#DIV/0!</v>
      </c>
      <c r="K101" s="49" t="e">
        <f>K90+K100</f>
        <v>#DIV/0!</v>
      </c>
      <c r="L101" s="49" t="e">
        <f>L90+L100</f>
        <v>#DIV/0!</v>
      </c>
      <c r="R101" s="94"/>
      <c r="S101" s="94"/>
    </row>
    <row r="102" spans="1:19" s="46" customFormat="1" ht="17.25" x14ac:dyDescent="0.35">
      <c r="A102" s="137" t="s">
        <v>128</v>
      </c>
      <c r="B102" s="137"/>
      <c r="C102" s="63"/>
      <c r="D102" s="95" t="e">
        <f>D36+D61+D81+D101</f>
        <v>#DIV/0!</v>
      </c>
      <c r="E102" s="55"/>
      <c r="F102" s="54"/>
      <c r="G102" s="60"/>
      <c r="H102" s="60"/>
      <c r="I102" s="60"/>
      <c r="J102" s="60"/>
      <c r="K102" s="60"/>
      <c r="L102" s="52"/>
      <c r="R102" s="94"/>
      <c r="S102" s="94"/>
    </row>
    <row r="103" spans="1:19" s="46" customFormat="1" ht="17.25" x14ac:dyDescent="0.35">
      <c r="A103" s="138" t="s">
        <v>129</v>
      </c>
      <c r="B103" s="138"/>
      <c r="C103" s="59"/>
      <c r="D103" s="60"/>
      <c r="E103" s="57"/>
      <c r="F103" s="61" t="e">
        <f>F36+F61+F81+F101</f>
        <v>#DIV/0!</v>
      </c>
      <c r="G103" s="54"/>
      <c r="H103" s="58"/>
      <c r="I103" s="58"/>
      <c r="J103" s="58"/>
      <c r="K103" s="60"/>
      <c r="L103" s="52"/>
      <c r="R103" s="94"/>
      <c r="S103" s="94"/>
    </row>
    <row r="104" spans="1:19" s="46" customFormat="1" ht="31.5" customHeight="1" x14ac:dyDescent="0.25">
      <c r="A104" s="139" t="s">
        <v>130</v>
      </c>
      <c r="B104" s="139"/>
      <c r="C104" s="59"/>
      <c r="D104" s="58"/>
      <c r="E104" s="57"/>
      <c r="F104" s="54"/>
      <c r="G104" s="56" t="e">
        <f>G36+G61+G81+G101</f>
        <v>#DIV/0!</v>
      </c>
      <c r="H104" s="54"/>
      <c r="I104" s="54"/>
      <c r="J104" s="54"/>
      <c r="K104" s="54"/>
      <c r="L104" s="52"/>
      <c r="R104" s="94"/>
      <c r="S104" s="94"/>
    </row>
    <row r="105" spans="1:19" ht="15.75" x14ac:dyDescent="0.25">
      <c r="A105" s="140" t="s">
        <v>131</v>
      </c>
      <c r="B105" s="140"/>
      <c r="C105" s="52"/>
      <c r="D105" s="54"/>
      <c r="E105" s="55"/>
      <c r="F105" s="54"/>
      <c r="G105" s="54"/>
      <c r="H105" s="54"/>
      <c r="I105" s="54"/>
      <c r="J105" s="54"/>
      <c r="K105" s="53" t="e">
        <f>K36+K61+K81+K101</f>
        <v>#DIV/0!</v>
      </c>
      <c r="L105" s="52"/>
    </row>
    <row r="106" spans="1:19" ht="15.75" x14ac:dyDescent="0.25">
      <c r="A106" s="51" t="s">
        <v>85</v>
      </c>
      <c r="B106" s="50"/>
      <c r="C106" s="49"/>
      <c r="D106" s="49" t="e">
        <f>D61</f>
        <v>#DIV/0!</v>
      </c>
      <c r="E106" s="49"/>
      <c r="F106" s="49" t="e">
        <f>F61</f>
        <v>#DIV/0!</v>
      </c>
      <c r="G106" s="49" t="e">
        <f>G61</f>
        <v>#DIV/0!</v>
      </c>
      <c r="H106" s="49"/>
      <c r="I106" s="49" t="e">
        <f>I61</f>
        <v>#DIV/0!</v>
      </c>
      <c r="J106" s="49" t="e">
        <f>J61</f>
        <v>#DIV/0!</v>
      </c>
      <c r="K106" s="49" t="e">
        <f>K61</f>
        <v>#DIV/0!</v>
      </c>
      <c r="L106" s="49" t="e">
        <f>L61</f>
        <v>#DIV/0!</v>
      </c>
    </row>
    <row r="170" spans="1:19" s="46" customFormat="1" x14ac:dyDescent="0.2">
      <c r="E170" s="47"/>
      <c r="R170" s="94"/>
      <c r="S170" s="94"/>
    </row>
    <row r="171" spans="1:19" s="46" customFormat="1" x14ac:dyDescent="0.2">
      <c r="E171" s="47"/>
      <c r="R171" s="94"/>
      <c r="S171" s="94"/>
    </row>
    <row r="172" spans="1:19" s="46" customFormat="1" x14ac:dyDescent="0.2">
      <c r="E172" s="47"/>
      <c r="R172" s="94"/>
      <c r="S172" s="94"/>
    </row>
    <row r="173" spans="1:19" s="46" customFormat="1" x14ac:dyDescent="0.2">
      <c r="A173" s="48"/>
      <c r="E173" s="47"/>
      <c r="R173" s="94"/>
      <c r="S173" s="94"/>
    </row>
    <row r="174" spans="1:19" s="46" customFormat="1" x14ac:dyDescent="0.2">
      <c r="A174" s="48"/>
      <c r="E174" s="47"/>
      <c r="R174" s="94"/>
      <c r="S174" s="94"/>
    </row>
    <row r="175" spans="1:19" s="46" customFormat="1" x14ac:dyDescent="0.2">
      <c r="E175" s="47"/>
      <c r="R175" s="94"/>
      <c r="S175" s="94"/>
    </row>
    <row r="176" spans="1:19" s="46" customFormat="1" x14ac:dyDescent="0.2">
      <c r="A176" s="48"/>
      <c r="E176" s="47"/>
      <c r="R176" s="94"/>
      <c r="S176" s="94"/>
    </row>
    <row r="177" spans="1:19" s="46" customFormat="1" x14ac:dyDescent="0.2">
      <c r="A177" s="48"/>
      <c r="E177" s="47"/>
      <c r="R177" s="94"/>
      <c r="S177" s="94"/>
    </row>
    <row r="178" spans="1:19" s="46" customFormat="1" x14ac:dyDescent="0.2">
      <c r="A178" s="48"/>
      <c r="E178" s="47"/>
      <c r="R178" s="94"/>
      <c r="S178" s="94"/>
    </row>
    <row r="179" spans="1:19" s="46" customFormat="1" x14ac:dyDescent="0.2">
      <c r="E179" s="47"/>
      <c r="R179" s="94"/>
      <c r="S179" s="94"/>
    </row>
    <row r="180" spans="1:19" s="46" customFormat="1" x14ac:dyDescent="0.2">
      <c r="A180" s="48"/>
      <c r="E180" s="47"/>
      <c r="R180" s="94"/>
      <c r="S180" s="94"/>
    </row>
    <row r="181" spans="1:19" s="46" customFormat="1" x14ac:dyDescent="0.2">
      <c r="A181" s="48"/>
      <c r="E181" s="47"/>
      <c r="R181" s="94"/>
      <c r="S181" s="94"/>
    </row>
    <row r="182" spans="1:19" s="46" customFormat="1" x14ac:dyDescent="0.2">
      <c r="A182" s="48"/>
      <c r="E182" s="47"/>
      <c r="R182" s="94"/>
      <c r="S182" s="94"/>
    </row>
    <row r="183" spans="1:19" s="46" customFormat="1" x14ac:dyDescent="0.2">
      <c r="E183" s="47"/>
      <c r="R183" s="94"/>
      <c r="S183" s="94"/>
    </row>
    <row r="184" spans="1:19" s="46" customFormat="1" x14ac:dyDescent="0.2">
      <c r="E184" s="47"/>
      <c r="R184" s="94"/>
      <c r="S184" s="94"/>
    </row>
    <row r="185" spans="1:19" s="46" customFormat="1" x14ac:dyDescent="0.2">
      <c r="E185" s="47"/>
      <c r="R185" s="94"/>
      <c r="S185" s="94"/>
    </row>
    <row r="186" spans="1:19" s="46" customFormat="1" x14ac:dyDescent="0.2">
      <c r="E186" s="47"/>
      <c r="R186" s="94"/>
      <c r="S186" s="94"/>
    </row>
    <row r="187" spans="1:19" s="46" customFormat="1" x14ac:dyDescent="0.2">
      <c r="E187" s="47"/>
      <c r="R187" s="94"/>
      <c r="S187" s="94"/>
    </row>
    <row r="188" spans="1:19" s="46" customFormat="1" x14ac:dyDescent="0.2">
      <c r="E188" s="47"/>
      <c r="R188" s="94"/>
      <c r="S188" s="94"/>
    </row>
    <row r="189" spans="1:19" s="46" customFormat="1" x14ac:dyDescent="0.2">
      <c r="E189" s="47"/>
      <c r="R189" s="94"/>
      <c r="S189" s="94"/>
    </row>
    <row r="190" spans="1:19" s="46" customFormat="1" x14ac:dyDescent="0.2">
      <c r="E190" s="47"/>
      <c r="R190" s="94"/>
      <c r="S190" s="94"/>
    </row>
    <row r="191" spans="1:19" s="46" customFormat="1" x14ac:dyDescent="0.2">
      <c r="E191" s="47"/>
      <c r="R191" s="94"/>
      <c r="S191" s="94"/>
    </row>
    <row r="192" spans="1:19" s="46" customFormat="1" x14ac:dyDescent="0.2">
      <c r="E192" s="47"/>
      <c r="R192" s="94"/>
      <c r="S192" s="94"/>
    </row>
    <row r="193" spans="1:19" s="46" customFormat="1" x14ac:dyDescent="0.2">
      <c r="E193" s="47"/>
      <c r="R193" s="94"/>
      <c r="S193" s="94"/>
    </row>
    <row r="194" spans="1:19" s="46" customFormat="1" x14ac:dyDescent="0.2">
      <c r="A194" s="48"/>
      <c r="E194" s="47"/>
      <c r="R194" s="94"/>
      <c r="S194" s="94"/>
    </row>
    <row r="195" spans="1:19" s="46" customFormat="1" x14ac:dyDescent="0.2">
      <c r="E195" s="47"/>
      <c r="R195" s="94"/>
      <c r="S195" s="94"/>
    </row>
    <row r="196" spans="1:19" s="46" customFormat="1" x14ac:dyDescent="0.2">
      <c r="E196" s="47"/>
      <c r="R196" s="94"/>
      <c r="S196" s="94"/>
    </row>
    <row r="197" spans="1:19" s="46" customFormat="1" x14ac:dyDescent="0.2">
      <c r="E197" s="47"/>
      <c r="R197" s="94"/>
      <c r="S197" s="94"/>
    </row>
    <row r="198" spans="1:19" s="46" customFormat="1" x14ac:dyDescent="0.2">
      <c r="E198" s="47"/>
      <c r="R198" s="94"/>
      <c r="S198" s="94"/>
    </row>
    <row r="199" spans="1:19" s="46" customFormat="1" x14ac:dyDescent="0.2">
      <c r="E199" s="47"/>
      <c r="R199" s="94"/>
      <c r="S199" s="94"/>
    </row>
    <row r="200" spans="1:19" s="46" customFormat="1" x14ac:dyDescent="0.2">
      <c r="E200" s="47"/>
      <c r="R200" s="94"/>
      <c r="S200" s="94"/>
    </row>
    <row r="201" spans="1:19" s="46" customFormat="1" x14ac:dyDescent="0.2">
      <c r="E201" s="47"/>
      <c r="R201" s="94"/>
      <c r="S201" s="94"/>
    </row>
    <row r="202" spans="1:19" s="46" customFormat="1" x14ac:dyDescent="0.2">
      <c r="E202" s="47"/>
      <c r="R202" s="94"/>
      <c r="S202" s="94"/>
    </row>
    <row r="203" spans="1:19" s="46" customFormat="1" x14ac:dyDescent="0.2">
      <c r="E203" s="47"/>
      <c r="R203" s="94"/>
      <c r="S203" s="94"/>
    </row>
    <row r="204" spans="1:19" s="46" customFormat="1" x14ac:dyDescent="0.2">
      <c r="E204" s="47"/>
      <c r="R204" s="94"/>
      <c r="S204" s="94"/>
    </row>
    <row r="205" spans="1:19" s="46" customFormat="1" x14ac:dyDescent="0.2">
      <c r="E205" s="47"/>
      <c r="R205" s="94"/>
      <c r="S205" s="94"/>
    </row>
    <row r="206" spans="1:19" s="46" customFormat="1" x14ac:dyDescent="0.2">
      <c r="A206" s="48"/>
      <c r="E206" s="47"/>
      <c r="R206" s="94"/>
      <c r="S206" s="94"/>
    </row>
    <row r="207" spans="1:19" s="46" customFormat="1" x14ac:dyDescent="0.2">
      <c r="E207" s="47"/>
      <c r="R207" s="94"/>
      <c r="S207" s="94"/>
    </row>
    <row r="208" spans="1:19" s="46" customFormat="1" x14ac:dyDescent="0.2">
      <c r="E208" s="47"/>
      <c r="R208" s="94"/>
      <c r="S208" s="94"/>
    </row>
    <row r="209" spans="1:19" s="46" customFormat="1" x14ac:dyDescent="0.2">
      <c r="E209" s="47"/>
      <c r="R209" s="94"/>
      <c r="S209" s="94"/>
    </row>
    <row r="210" spans="1:19" s="46" customFormat="1" x14ac:dyDescent="0.2">
      <c r="E210" s="47"/>
      <c r="R210" s="94"/>
      <c r="S210" s="94"/>
    </row>
    <row r="211" spans="1:19" s="46" customFormat="1" x14ac:dyDescent="0.2">
      <c r="E211" s="47"/>
      <c r="R211" s="94"/>
      <c r="S211" s="94"/>
    </row>
    <row r="212" spans="1:19" s="46" customFormat="1" x14ac:dyDescent="0.2">
      <c r="A212" s="48"/>
      <c r="E212" s="47"/>
      <c r="R212" s="94"/>
      <c r="S212" s="94"/>
    </row>
    <row r="213" spans="1:19" s="46" customFormat="1" x14ac:dyDescent="0.2">
      <c r="A213" s="48"/>
      <c r="E213" s="47"/>
      <c r="R213" s="94"/>
      <c r="S213" s="94"/>
    </row>
    <row r="214" spans="1:19" s="46" customFormat="1" x14ac:dyDescent="0.2">
      <c r="E214" s="47"/>
      <c r="R214" s="94"/>
      <c r="S214" s="94"/>
    </row>
    <row r="215" spans="1:19" s="46" customFormat="1" x14ac:dyDescent="0.2">
      <c r="E215" s="47"/>
      <c r="R215" s="94"/>
      <c r="S215" s="94"/>
    </row>
    <row r="216" spans="1:19" s="46" customFormat="1" x14ac:dyDescent="0.2">
      <c r="E216" s="47"/>
      <c r="R216" s="94"/>
      <c r="S216" s="94"/>
    </row>
    <row r="217" spans="1:19" s="46" customFormat="1" x14ac:dyDescent="0.2">
      <c r="E217" s="47"/>
      <c r="R217" s="94"/>
      <c r="S217" s="94"/>
    </row>
    <row r="218" spans="1:19" s="46" customFormat="1" x14ac:dyDescent="0.2">
      <c r="A218" s="48"/>
      <c r="E218" s="47"/>
      <c r="R218" s="94"/>
      <c r="S218" s="94"/>
    </row>
    <row r="219" spans="1:19" s="46" customFormat="1" x14ac:dyDescent="0.2">
      <c r="E219" s="47"/>
      <c r="R219" s="94"/>
      <c r="S219" s="94"/>
    </row>
    <row r="220" spans="1:19" s="46" customFormat="1" x14ac:dyDescent="0.2">
      <c r="A220" s="48"/>
      <c r="E220" s="47"/>
      <c r="R220" s="94"/>
      <c r="S220" s="94"/>
    </row>
    <row r="221" spans="1:19" s="46" customFormat="1" x14ac:dyDescent="0.2">
      <c r="E221" s="47"/>
      <c r="R221" s="94"/>
      <c r="S221" s="94"/>
    </row>
    <row r="222" spans="1:19" s="46" customFormat="1" x14ac:dyDescent="0.2">
      <c r="E222" s="47"/>
      <c r="R222" s="94"/>
      <c r="S222" s="94"/>
    </row>
    <row r="223" spans="1:19" s="46" customFormat="1" x14ac:dyDescent="0.2">
      <c r="A223" s="48"/>
      <c r="E223" s="47"/>
      <c r="R223" s="94"/>
      <c r="S223" s="94"/>
    </row>
    <row r="224" spans="1:19" s="46" customFormat="1" x14ac:dyDescent="0.2">
      <c r="E224" s="47"/>
      <c r="R224" s="94"/>
      <c r="S224" s="94"/>
    </row>
    <row r="225" spans="1:19" s="46" customFormat="1" x14ac:dyDescent="0.2">
      <c r="E225" s="47"/>
      <c r="R225" s="94"/>
      <c r="S225" s="94"/>
    </row>
    <row r="226" spans="1:19" s="46" customFormat="1" x14ac:dyDescent="0.2">
      <c r="A226" s="48"/>
      <c r="E226" s="47"/>
      <c r="R226" s="94"/>
      <c r="S226" s="94"/>
    </row>
    <row r="227" spans="1:19" s="46" customFormat="1" x14ac:dyDescent="0.2">
      <c r="E227" s="47"/>
      <c r="R227" s="94"/>
      <c r="S227" s="94"/>
    </row>
    <row r="228" spans="1:19" s="46" customFormat="1" x14ac:dyDescent="0.2">
      <c r="E228" s="47"/>
      <c r="R228" s="94"/>
      <c r="S228" s="94"/>
    </row>
    <row r="229" spans="1:19" s="46" customFormat="1" x14ac:dyDescent="0.2">
      <c r="E229" s="47"/>
      <c r="R229" s="94"/>
      <c r="S229" s="94"/>
    </row>
    <row r="230" spans="1:19" s="46" customFormat="1" x14ac:dyDescent="0.2">
      <c r="E230" s="47"/>
      <c r="R230" s="94"/>
      <c r="S230" s="94"/>
    </row>
    <row r="231" spans="1:19" s="46" customFormat="1" x14ac:dyDescent="0.2">
      <c r="E231" s="47"/>
      <c r="R231" s="94"/>
      <c r="S231" s="94"/>
    </row>
    <row r="232" spans="1:19" s="46" customFormat="1" x14ac:dyDescent="0.2">
      <c r="E232" s="47"/>
      <c r="R232" s="94"/>
      <c r="S232" s="94"/>
    </row>
    <row r="233" spans="1:19" s="46" customFormat="1" x14ac:dyDescent="0.2">
      <c r="E233" s="47"/>
      <c r="R233" s="94"/>
      <c r="S233" s="94"/>
    </row>
    <row r="234" spans="1:19" s="46" customFormat="1" x14ac:dyDescent="0.2">
      <c r="E234" s="47"/>
      <c r="R234" s="94"/>
      <c r="S234" s="94"/>
    </row>
    <row r="235" spans="1:19" s="46" customFormat="1" x14ac:dyDescent="0.2">
      <c r="E235" s="47"/>
      <c r="R235" s="94"/>
      <c r="S235" s="94"/>
    </row>
    <row r="236" spans="1:19" s="46" customFormat="1" x14ac:dyDescent="0.2">
      <c r="E236" s="47"/>
      <c r="R236" s="94"/>
      <c r="S236" s="94"/>
    </row>
    <row r="237" spans="1:19" s="46" customFormat="1" x14ac:dyDescent="0.2">
      <c r="A237" s="48"/>
      <c r="E237" s="47"/>
      <c r="R237" s="94"/>
      <c r="S237" s="94"/>
    </row>
    <row r="238" spans="1:19" s="46" customFormat="1" x14ac:dyDescent="0.2">
      <c r="E238" s="47"/>
      <c r="R238" s="94"/>
      <c r="S238" s="94"/>
    </row>
    <row r="239" spans="1:19" s="46" customFormat="1" x14ac:dyDescent="0.2">
      <c r="E239" s="47"/>
      <c r="R239" s="94"/>
      <c r="S239" s="94"/>
    </row>
    <row r="240" spans="1:19" s="46" customFormat="1" x14ac:dyDescent="0.2">
      <c r="A240" s="48"/>
      <c r="E240" s="47"/>
      <c r="R240" s="94"/>
      <c r="S240" s="94"/>
    </row>
    <row r="241" spans="1:19" s="46" customFormat="1" x14ac:dyDescent="0.2">
      <c r="E241" s="47"/>
      <c r="R241" s="94"/>
      <c r="S241" s="94"/>
    </row>
    <row r="242" spans="1:19" s="46" customFormat="1" x14ac:dyDescent="0.2">
      <c r="E242" s="47"/>
      <c r="R242" s="94"/>
      <c r="S242" s="94"/>
    </row>
    <row r="243" spans="1:19" s="46" customFormat="1" x14ac:dyDescent="0.2">
      <c r="E243" s="47"/>
      <c r="R243" s="94"/>
      <c r="S243" s="94"/>
    </row>
    <row r="244" spans="1:19" s="46" customFormat="1" x14ac:dyDescent="0.2">
      <c r="E244" s="47"/>
      <c r="R244" s="94"/>
      <c r="S244" s="94"/>
    </row>
    <row r="245" spans="1:19" s="46" customFormat="1" x14ac:dyDescent="0.2">
      <c r="E245" s="47"/>
      <c r="R245" s="94"/>
      <c r="S245" s="94"/>
    </row>
    <row r="246" spans="1:19" s="46" customFormat="1" x14ac:dyDescent="0.2">
      <c r="E246" s="47"/>
      <c r="R246" s="94"/>
      <c r="S246" s="94"/>
    </row>
    <row r="247" spans="1:19" s="46" customFormat="1" x14ac:dyDescent="0.2">
      <c r="E247" s="47"/>
      <c r="R247" s="94"/>
      <c r="S247" s="94"/>
    </row>
    <row r="248" spans="1:19" s="46" customFormat="1" x14ac:dyDescent="0.2">
      <c r="A248" s="48"/>
      <c r="E248" s="47"/>
      <c r="R248" s="94"/>
      <c r="S248" s="94"/>
    </row>
    <row r="249" spans="1:19" s="46" customFormat="1" x14ac:dyDescent="0.2">
      <c r="E249" s="47"/>
      <c r="R249" s="94"/>
      <c r="S249" s="94"/>
    </row>
    <row r="250" spans="1:19" s="46" customFormat="1" x14ac:dyDescent="0.2">
      <c r="E250" s="47"/>
      <c r="R250" s="94"/>
      <c r="S250" s="94"/>
    </row>
    <row r="251" spans="1:19" s="46" customFormat="1" x14ac:dyDescent="0.2">
      <c r="E251" s="47"/>
      <c r="R251" s="94"/>
      <c r="S251" s="94"/>
    </row>
    <row r="252" spans="1:19" s="46" customFormat="1" x14ac:dyDescent="0.2">
      <c r="E252" s="47"/>
      <c r="R252" s="94"/>
      <c r="S252" s="94"/>
    </row>
    <row r="253" spans="1:19" s="46" customFormat="1" x14ac:dyDescent="0.2">
      <c r="E253" s="47"/>
      <c r="R253" s="94"/>
      <c r="S253" s="94"/>
    </row>
    <row r="254" spans="1:19" s="46" customFormat="1" x14ac:dyDescent="0.2">
      <c r="E254" s="47"/>
      <c r="R254" s="94"/>
      <c r="S254" s="94"/>
    </row>
    <row r="255" spans="1:19" s="46" customFormat="1" x14ac:dyDescent="0.2">
      <c r="E255" s="47"/>
      <c r="R255" s="94"/>
      <c r="S255" s="94"/>
    </row>
    <row r="256" spans="1:19" s="46" customFormat="1" x14ac:dyDescent="0.2">
      <c r="E256" s="47"/>
      <c r="R256" s="94"/>
      <c r="S256" s="94"/>
    </row>
    <row r="257" spans="5:19" s="46" customFormat="1" x14ac:dyDescent="0.2">
      <c r="E257" s="47"/>
      <c r="R257" s="94"/>
      <c r="S257" s="94"/>
    </row>
    <row r="258" spans="5:19" s="46" customFormat="1" x14ac:dyDescent="0.2">
      <c r="E258" s="47"/>
      <c r="R258" s="94"/>
      <c r="S258" s="94"/>
    </row>
    <row r="259" spans="5:19" s="46" customFormat="1" x14ac:dyDescent="0.2">
      <c r="E259" s="47"/>
      <c r="R259" s="94"/>
      <c r="S259" s="94"/>
    </row>
    <row r="260" spans="5:19" s="46" customFormat="1" x14ac:dyDescent="0.2">
      <c r="E260" s="47"/>
      <c r="R260" s="94"/>
      <c r="S260" s="94"/>
    </row>
    <row r="261" spans="5:19" s="46" customFormat="1" x14ac:dyDescent="0.2">
      <c r="E261" s="47"/>
      <c r="R261" s="94"/>
      <c r="S261" s="94"/>
    </row>
    <row r="262" spans="5:19" s="46" customFormat="1" x14ac:dyDescent="0.2">
      <c r="E262" s="47"/>
      <c r="R262" s="94"/>
      <c r="S262" s="94"/>
    </row>
    <row r="263" spans="5:19" s="46" customFormat="1" x14ac:dyDescent="0.2">
      <c r="E263" s="47"/>
      <c r="R263" s="94"/>
      <c r="S263" s="94"/>
    </row>
    <row r="264" spans="5:19" s="46" customFormat="1" x14ac:dyDescent="0.2">
      <c r="E264" s="47"/>
      <c r="R264" s="94"/>
      <c r="S264" s="94"/>
    </row>
    <row r="265" spans="5:19" s="46" customFormat="1" x14ac:dyDescent="0.2">
      <c r="E265" s="47"/>
      <c r="R265" s="94"/>
      <c r="S265" s="94"/>
    </row>
    <row r="266" spans="5:19" s="46" customFormat="1" x14ac:dyDescent="0.2">
      <c r="E266" s="47"/>
      <c r="R266" s="94"/>
      <c r="S266" s="94"/>
    </row>
    <row r="267" spans="5:19" s="46" customFormat="1" x14ac:dyDescent="0.2">
      <c r="E267" s="47"/>
      <c r="R267" s="94"/>
      <c r="S267" s="94"/>
    </row>
    <row r="268" spans="5:19" s="46" customFormat="1" x14ac:dyDescent="0.2">
      <c r="E268" s="47"/>
      <c r="R268" s="94"/>
      <c r="S268" s="94"/>
    </row>
    <row r="269" spans="5:19" s="46" customFormat="1" x14ac:dyDescent="0.2">
      <c r="E269" s="47"/>
      <c r="R269" s="94"/>
      <c r="S269" s="94"/>
    </row>
    <row r="270" spans="5:19" s="46" customFormat="1" x14ac:dyDescent="0.2">
      <c r="E270" s="47"/>
      <c r="R270" s="94"/>
      <c r="S270" s="94"/>
    </row>
    <row r="271" spans="5:19" s="46" customFormat="1" x14ac:dyDescent="0.2">
      <c r="E271" s="47"/>
      <c r="R271" s="94"/>
      <c r="S271" s="94"/>
    </row>
    <row r="272" spans="5:19" s="46" customFormat="1" x14ac:dyDescent="0.2">
      <c r="E272" s="47"/>
      <c r="R272" s="94"/>
      <c r="S272" s="94"/>
    </row>
    <row r="273" spans="1:19" s="46" customFormat="1" x14ac:dyDescent="0.2">
      <c r="A273" s="48"/>
      <c r="E273" s="47"/>
      <c r="R273" s="94"/>
      <c r="S273" s="94"/>
    </row>
    <row r="274" spans="1:19" s="46" customFormat="1" x14ac:dyDescent="0.2">
      <c r="E274" s="47"/>
      <c r="R274" s="94"/>
      <c r="S274" s="94"/>
    </row>
    <row r="275" spans="1:19" s="46" customFormat="1" x14ac:dyDescent="0.2">
      <c r="A275" s="48"/>
      <c r="E275" s="47"/>
      <c r="R275" s="94"/>
      <c r="S275" s="94"/>
    </row>
    <row r="276" spans="1:19" s="46" customFormat="1" x14ac:dyDescent="0.2">
      <c r="E276" s="47"/>
      <c r="R276" s="94"/>
      <c r="S276" s="94"/>
    </row>
    <row r="277" spans="1:19" s="46" customFormat="1" x14ac:dyDescent="0.2">
      <c r="E277" s="47"/>
      <c r="R277" s="94"/>
      <c r="S277" s="94"/>
    </row>
    <row r="278" spans="1:19" s="46" customFormat="1" x14ac:dyDescent="0.2">
      <c r="E278" s="47"/>
      <c r="R278" s="94"/>
      <c r="S278" s="94"/>
    </row>
    <row r="279" spans="1:19" s="46" customFormat="1" x14ac:dyDescent="0.2">
      <c r="E279" s="47"/>
      <c r="R279" s="94"/>
      <c r="S279" s="94"/>
    </row>
    <row r="280" spans="1:19" s="46" customFormat="1" x14ac:dyDescent="0.2">
      <c r="E280" s="47"/>
      <c r="R280" s="94"/>
      <c r="S280" s="94"/>
    </row>
    <row r="281" spans="1:19" s="46" customFormat="1" x14ac:dyDescent="0.2">
      <c r="E281" s="47"/>
      <c r="R281" s="94"/>
      <c r="S281" s="94"/>
    </row>
    <row r="282" spans="1:19" s="46" customFormat="1" x14ac:dyDescent="0.2">
      <c r="E282" s="47"/>
      <c r="R282" s="94"/>
      <c r="S282" s="94"/>
    </row>
    <row r="283" spans="1:19" s="46" customFormat="1" x14ac:dyDescent="0.2">
      <c r="E283" s="47"/>
      <c r="R283" s="94"/>
      <c r="S283" s="94"/>
    </row>
    <row r="284" spans="1:19" s="46" customFormat="1" x14ac:dyDescent="0.2">
      <c r="E284" s="47"/>
      <c r="R284" s="94"/>
      <c r="S284" s="94"/>
    </row>
    <row r="285" spans="1:19" s="46" customFormat="1" x14ac:dyDescent="0.2">
      <c r="E285" s="47"/>
      <c r="R285" s="94"/>
      <c r="S285" s="94"/>
    </row>
    <row r="286" spans="1:19" s="46" customFormat="1" x14ac:dyDescent="0.2">
      <c r="E286" s="47"/>
      <c r="R286" s="94"/>
      <c r="S286" s="94"/>
    </row>
    <row r="287" spans="1:19" s="46" customFormat="1" x14ac:dyDescent="0.2">
      <c r="A287" s="48"/>
      <c r="E287" s="47"/>
      <c r="R287" s="94"/>
      <c r="S287" s="94"/>
    </row>
    <row r="288" spans="1:19" s="46" customFormat="1" x14ac:dyDescent="0.2">
      <c r="E288" s="47"/>
      <c r="R288" s="94"/>
      <c r="S288" s="94"/>
    </row>
    <row r="289" spans="1:19" s="46" customFormat="1" x14ac:dyDescent="0.2">
      <c r="A289" s="48"/>
      <c r="E289" s="47"/>
      <c r="R289" s="94"/>
      <c r="S289" s="94"/>
    </row>
    <row r="290" spans="1:19" s="46" customFormat="1" x14ac:dyDescent="0.2">
      <c r="E290" s="47"/>
      <c r="R290" s="94"/>
      <c r="S290" s="94"/>
    </row>
    <row r="291" spans="1:19" s="46" customFormat="1" x14ac:dyDescent="0.2">
      <c r="A291" s="48"/>
      <c r="E291" s="47"/>
      <c r="R291" s="94"/>
      <c r="S291" s="94"/>
    </row>
    <row r="292" spans="1:19" s="46" customFormat="1" x14ac:dyDescent="0.2">
      <c r="E292" s="47"/>
      <c r="R292" s="94"/>
      <c r="S292" s="94"/>
    </row>
    <row r="293" spans="1:19" s="46" customFormat="1" x14ac:dyDescent="0.2">
      <c r="E293" s="47"/>
      <c r="R293" s="94"/>
      <c r="S293" s="94"/>
    </row>
    <row r="294" spans="1:19" s="46" customFormat="1" x14ac:dyDescent="0.2">
      <c r="E294" s="47"/>
      <c r="R294" s="94"/>
      <c r="S294" s="94"/>
    </row>
    <row r="295" spans="1:19" s="46" customFormat="1" x14ac:dyDescent="0.2">
      <c r="E295" s="47"/>
      <c r="R295" s="94"/>
      <c r="S295" s="94"/>
    </row>
    <row r="296" spans="1:19" s="46" customFormat="1" x14ac:dyDescent="0.2">
      <c r="E296" s="47"/>
      <c r="R296" s="94"/>
      <c r="S296" s="94"/>
    </row>
    <row r="297" spans="1:19" s="46" customFormat="1" x14ac:dyDescent="0.2">
      <c r="E297" s="47"/>
      <c r="R297" s="94"/>
      <c r="S297" s="94"/>
    </row>
    <row r="298" spans="1:19" s="46" customFormat="1" x14ac:dyDescent="0.2">
      <c r="E298" s="47"/>
      <c r="R298" s="94"/>
      <c r="S298" s="94"/>
    </row>
    <row r="299" spans="1:19" s="46" customFormat="1" x14ac:dyDescent="0.2">
      <c r="E299" s="47"/>
      <c r="R299" s="94"/>
      <c r="S299" s="94"/>
    </row>
    <row r="302" spans="1:19" s="46" customFormat="1" x14ac:dyDescent="0.2">
      <c r="E302" s="47"/>
      <c r="R302" s="94"/>
      <c r="S302" s="94"/>
    </row>
    <row r="303" spans="1:19" s="46" customFormat="1" x14ac:dyDescent="0.2">
      <c r="E303" s="47"/>
      <c r="R303" s="94"/>
      <c r="S303" s="94"/>
    </row>
    <row r="304" spans="1:19" s="46" customFormat="1" x14ac:dyDescent="0.2">
      <c r="E304" s="47"/>
      <c r="R304" s="94"/>
      <c r="S304" s="94"/>
    </row>
    <row r="305" spans="5:19" s="46" customFormat="1" x14ac:dyDescent="0.2">
      <c r="E305" s="47"/>
      <c r="R305" s="94"/>
      <c r="S305" s="94"/>
    </row>
    <row r="306" spans="5:19" s="46" customFormat="1" x14ac:dyDescent="0.2">
      <c r="E306" s="47"/>
      <c r="R306" s="94"/>
      <c r="S306" s="94"/>
    </row>
    <row r="307" spans="5:19" s="46" customFormat="1" x14ac:dyDescent="0.2">
      <c r="E307" s="47"/>
      <c r="R307" s="94"/>
      <c r="S307" s="94"/>
    </row>
    <row r="308" spans="5:19" s="46" customFormat="1" x14ac:dyDescent="0.2">
      <c r="E308" s="47"/>
      <c r="R308" s="94"/>
      <c r="S308" s="94"/>
    </row>
  </sheetData>
  <mergeCells count="9">
    <mergeCell ref="A102:B102"/>
    <mergeCell ref="A103:B103"/>
    <mergeCell ref="A104:B104"/>
    <mergeCell ref="A105:B105"/>
    <mergeCell ref="A3:D3"/>
    <mergeCell ref="A4:D4"/>
    <mergeCell ref="A5:D5"/>
    <mergeCell ref="A6:D6"/>
    <mergeCell ref="A7:D7"/>
  </mergeCells>
  <pageMargins left="0.43307086614173229" right="0.47244094488188981" top="0.55118110236220474" bottom="0.47244094488188981" header="0.23622047244094491" footer="0.19685039370078741"/>
  <pageSetup scale="55" orientation="portrait" r:id="rId1"/>
  <headerFooter alignWithMargins="0">
    <oddFooter>Page &amp;P&amp;RHUMAN_MILK_TEMPLATE_300309.xls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FD76D-3F08-4A08-B844-6E6E74133758}">
  <dimension ref="A1:H306"/>
  <sheetViews>
    <sheetView workbookViewId="0">
      <selection activeCell="E4" sqref="E4"/>
    </sheetView>
  </sheetViews>
  <sheetFormatPr defaultColWidth="22.42578125" defaultRowHeight="12.75" x14ac:dyDescent="0.2"/>
  <cols>
    <col min="1" max="1" width="18.140625" bestFit="1" customWidth="1"/>
    <col min="2" max="2" width="15.42578125" customWidth="1"/>
    <col min="3" max="3" width="12.5703125" customWidth="1"/>
    <col min="4" max="4" width="12.42578125" customWidth="1"/>
    <col min="5" max="6" width="15.42578125" customWidth="1"/>
    <col min="7" max="7" width="18.5703125" customWidth="1"/>
    <col min="8" max="16384" width="22.42578125" style="45"/>
  </cols>
  <sheetData>
    <row r="1" spans="1:8" ht="15.75" x14ac:dyDescent="0.25">
      <c r="A1" s="93"/>
      <c r="B1" s="85"/>
      <c r="C1" s="83"/>
      <c r="D1" s="83"/>
      <c r="E1" s="83"/>
      <c r="F1" s="5" t="s">
        <v>155</v>
      </c>
    </row>
    <row r="2" spans="1:8" ht="15.75" x14ac:dyDescent="0.25">
      <c r="A2" s="101" t="s">
        <v>0</v>
      </c>
      <c r="B2" s="85"/>
      <c r="C2" s="83"/>
      <c r="D2" s="83"/>
      <c r="E2" s="83"/>
      <c r="F2" s="92"/>
      <c r="G2" s="83"/>
    </row>
    <row r="3" spans="1:8" ht="15" x14ac:dyDescent="0.2">
      <c r="A3" s="141" t="s">
        <v>1</v>
      </c>
      <c r="B3" s="141"/>
      <c r="C3" s="100"/>
      <c r="D3" s="83"/>
      <c r="E3" s="83"/>
      <c r="G3" s="83"/>
    </row>
    <row r="4" spans="1:8" customFormat="1" ht="15.6" customHeight="1" x14ac:dyDescent="0.25">
      <c r="A4" s="141" t="s">
        <v>140</v>
      </c>
      <c r="B4" s="141"/>
      <c r="C4" s="90"/>
      <c r="D4" s="83"/>
      <c r="F4" s="83"/>
      <c r="G4" s="83"/>
    </row>
    <row r="5" spans="1:8" customFormat="1" ht="15.6" customHeight="1" x14ac:dyDescent="0.25">
      <c r="A5" s="141" t="s">
        <v>141</v>
      </c>
      <c r="B5" s="141"/>
      <c r="C5" s="90"/>
      <c r="D5" s="83"/>
      <c r="E5" s="101"/>
      <c r="F5" s="83"/>
      <c r="G5" s="83"/>
    </row>
    <row r="6" spans="1:8" customFormat="1" ht="15" x14ac:dyDescent="0.2">
      <c r="A6" s="83"/>
      <c r="B6" s="88"/>
      <c r="C6" s="83"/>
      <c r="D6" s="87"/>
      <c r="E6" s="83"/>
      <c r="F6" s="83"/>
      <c r="G6" s="83"/>
    </row>
    <row r="7" spans="1:8" customFormat="1" ht="15" x14ac:dyDescent="0.2">
      <c r="A7" s="85"/>
      <c r="B7" s="85"/>
      <c r="C7" s="83"/>
      <c r="D7" s="83"/>
      <c r="E7" s="83"/>
      <c r="F7" s="83"/>
      <c r="G7" s="83"/>
    </row>
    <row r="8" spans="1:8" customFormat="1" ht="129" x14ac:dyDescent="0.2">
      <c r="A8" s="79" t="s">
        <v>6</v>
      </c>
      <c r="B8" s="79" t="s">
        <v>142</v>
      </c>
      <c r="C8" s="79" t="s">
        <v>143</v>
      </c>
      <c r="D8" s="79" t="s">
        <v>144</v>
      </c>
      <c r="E8" s="79" t="s">
        <v>145</v>
      </c>
      <c r="F8" s="79" t="s">
        <v>146</v>
      </c>
      <c r="G8" s="79" t="s">
        <v>147</v>
      </c>
      <c r="H8" s="79" t="s">
        <v>148</v>
      </c>
    </row>
    <row r="9" spans="1:8" customFormat="1" ht="15" customHeight="1" x14ac:dyDescent="0.2">
      <c r="A9" s="76" t="s">
        <v>18</v>
      </c>
      <c r="B9" s="68"/>
      <c r="C9" s="65">
        <v>1.5396000000000001</v>
      </c>
      <c r="D9" s="102">
        <f>B9*C9</f>
        <v>0</v>
      </c>
      <c r="E9" s="65">
        <v>0.86270000000000002</v>
      </c>
      <c r="F9" s="102">
        <f>D9*E9</f>
        <v>0</v>
      </c>
      <c r="G9" s="102" t="e">
        <f t="shared" ref="G9:G33" si="0">(F9/$F$101)*100</f>
        <v>#DIV/0!</v>
      </c>
      <c r="H9" s="102" t="e">
        <f>F9/$C$5</f>
        <v>#DIV/0!</v>
      </c>
    </row>
    <row r="10" spans="1:8" customFormat="1" ht="15" customHeight="1" x14ac:dyDescent="0.2">
      <c r="A10" s="78" t="s">
        <v>19</v>
      </c>
      <c r="B10" s="68"/>
      <c r="C10" s="102">
        <v>1.3084</v>
      </c>
      <c r="D10" s="102">
        <f t="shared" ref="D10:D42" si="1">B10*C10</f>
        <v>0</v>
      </c>
      <c r="E10" s="102">
        <v>0.89229999999999998</v>
      </c>
      <c r="F10" s="102">
        <f t="shared" ref="F10:F33" si="2">D10*E10</f>
        <v>0</v>
      </c>
      <c r="G10" s="102" t="e">
        <f t="shared" si="0"/>
        <v>#DIV/0!</v>
      </c>
      <c r="H10" s="102" t="e">
        <f t="shared" ref="H10:H73" si="3">F10/$C$5</f>
        <v>#DIV/0!</v>
      </c>
    </row>
    <row r="11" spans="1:8" customFormat="1" ht="15" customHeight="1" x14ac:dyDescent="0.2">
      <c r="A11" s="78" t="s">
        <v>20</v>
      </c>
      <c r="B11" s="68"/>
      <c r="C11" s="102">
        <v>1.1927000000000001</v>
      </c>
      <c r="D11" s="102">
        <f t="shared" si="1"/>
        <v>0</v>
      </c>
      <c r="E11" s="102">
        <v>0.91139999999999999</v>
      </c>
      <c r="F11" s="102">
        <f t="shared" si="2"/>
        <v>0</v>
      </c>
      <c r="G11" s="102" t="e">
        <f t="shared" si="0"/>
        <v>#DIV/0!</v>
      </c>
      <c r="H11" s="102" t="e">
        <f t="shared" si="3"/>
        <v>#DIV/0!</v>
      </c>
    </row>
    <row r="12" spans="1:8" customFormat="1" ht="15" customHeight="1" x14ac:dyDescent="0.2">
      <c r="A12" s="69" t="s">
        <v>22</v>
      </c>
      <c r="B12" s="68"/>
      <c r="C12" s="102">
        <v>1.1233</v>
      </c>
      <c r="D12" s="102">
        <f t="shared" si="1"/>
        <v>0</v>
      </c>
      <c r="E12" s="102">
        <v>0.92469999999999997</v>
      </c>
      <c r="F12" s="102">
        <f t="shared" si="2"/>
        <v>0</v>
      </c>
      <c r="G12" s="102" t="e">
        <f t="shared" si="0"/>
        <v>#DIV/0!</v>
      </c>
      <c r="H12" s="102" t="e">
        <f t="shared" si="3"/>
        <v>#DIV/0!</v>
      </c>
    </row>
    <row r="13" spans="1:8" customFormat="1" ht="15" customHeight="1" x14ac:dyDescent="0.2">
      <c r="A13" s="69" t="s">
        <v>24</v>
      </c>
      <c r="B13" s="68"/>
      <c r="C13" s="102">
        <v>1.0916999999999999</v>
      </c>
      <c r="D13" s="102">
        <f t="shared" si="1"/>
        <v>0</v>
      </c>
      <c r="E13" s="102">
        <v>0.93</v>
      </c>
      <c r="F13" s="102">
        <f t="shared" si="2"/>
        <v>0</v>
      </c>
      <c r="G13" s="102" t="e">
        <f t="shared" si="0"/>
        <v>#DIV/0!</v>
      </c>
      <c r="H13" s="102" t="e">
        <f t="shared" si="3"/>
        <v>#DIV/0!</v>
      </c>
    </row>
    <row r="14" spans="1:8" customFormat="1" ht="15" customHeight="1" x14ac:dyDescent="0.2">
      <c r="A14" s="69" t="s">
        <v>26</v>
      </c>
      <c r="B14" s="68"/>
      <c r="C14" s="102">
        <v>1.0770999999999999</v>
      </c>
      <c r="D14" s="102">
        <f t="shared" si="1"/>
        <v>0</v>
      </c>
      <c r="E14" s="102">
        <v>0.93459999999999999</v>
      </c>
      <c r="F14" s="102">
        <f t="shared" si="2"/>
        <v>0</v>
      </c>
      <c r="G14" s="102" t="e">
        <f t="shared" si="0"/>
        <v>#DIV/0!</v>
      </c>
      <c r="H14" s="102" t="e">
        <f t="shared" si="3"/>
        <v>#DIV/0!</v>
      </c>
    </row>
    <row r="15" spans="1:8" customFormat="1" ht="15" customHeight="1" x14ac:dyDescent="0.2">
      <c r="A15" s="76" t="s">
        <v>27</v>
      </c>
      <c r="B15" s="68"/>
      <c r="C15" s="102">
        <v>1.0770999999999999</v>
      </c>
      <c r="D15" s="102">
        <f t="shared" si="1"/>
        <v>0</v>
      </c>
      <c r="E15" s="102">
        <v>0.93459999999999999</v>
      </c>
      <c r="F15" s="102">
        <f t="shared" si="2"/>
        <v>0</v>
      </c>
      <c r="G15" s="102" t="e">
        <f t="shared" si="0"/>
        <v>#DIV/0!</v>
      </c>
      <c r="H15" s="102" t="e">
        <f t="shared" si="3"/>
        <v>#DIV/0!</v>
      </c>
    </row>
    <row r="16" spans="1:8" customFormat="1" ht="15" customHeight="1" x14ac:dyDescent="0.2">
      <c r="A16" s="77" t="s">
        <v>29</v>
      </c>
      <c r="B16" s="68"/>
      <c r="C16" s="102">
        <v>1.0592999999999999</v>
      </c>
      <c r="D16" s="102">
        <f t="shared" si="1"/>
        <v>0</v>
      </c>
      <c r="E16" s="102">
        <v>0.93859999999999999</v>
      </c>
      <c r="F16" s="102">
        <f t="shared" si="2"/>
        <v>0</v>
      </c>
      <c r="G16" s="102" t="e">
        <f t="shared" si="0"/>
        <v>#DIV/0!</v>
      </c>
      <c r="H16" s="102" t="e">
        <f t="shared" si="3"/>
        <v>#DIV/0!</v>
      </c>
    </row>
    <row r="17" spans="1:8" customFormat="1" ht="15" customHeight="1" x14ac:dyDescent="0.2">
      <c r="A17" s="76" t="s">
        <v>31</v>
      </c>
      <c r="B17" s="68"/>
      <c r="C17" s="102">
        <v>1.0592999999999999</v>
      </c>
      <c r="D17" s="102">
        <f t="shared" si="1"/>
        <v>0</v>
      </c>
      <c r="E17" s="102">
        <v>0.93859999999999999</v>
      </c>
      <c r="F17" s="102">
        <f t="shared" si="2"/>
        <v>0</v>
      </c>
      <c r="G17" s="102" t="e">
        <f t="shared" si="0"/>
        <v>#DIV/0!</v>
      </c>
      <c r="H17" s="102" t="e">
        <f t="shared" si="3"/>
        <v>#DIV/0!</v>
      </c>
    </row>
    <row r="18" spans="1:8" customFormat="1" ht="15" customHeight="1" x14ac:dyDescent="0.2">
      <c r="A18" s="76" t="s">
        <v>32</v>
      </c>
      <c r="B18" s="68"/>
      <c r="C18" s="102">
        <v>1.0592999999999999</v>
      </c>
      <c r="D18" s="102">
        <f t="shared" si="1"/>
        <v>0</v>
      </c>
      <c r="E18" s="102">
        <v>0.93859999999999999</v>
      </c>
      <c r="F18" s="102">
        <f t="shared" si="2"/>
        <v>0</v>
      </c>
      <c r="G18" s="102" t="e">
        <f t="shared" si="0"/>
        <v>#DIV/0!</v>
      </c>
      <c r="H18" s="102" t="e">
        <f t="shared" si="3"/>
        <v>#DIV/0!</v>
      </c>
    </row>
    <row r="19" spans="1:8" customFormat="1" ht="15" customHeight="1" x14ac:dyDescent="0.2">
      <c r="A19" s="69" t="s">
        <v>33</v>
      </c>
      <c r="B19" s="68"/>
      <c r="C19" s="102">
        <v>1.044</v>
      </c>
      <c r="D19" s="102">
        <f t="shared" si="1"/>
        <v>0</v>
      </c>
      <c r="E19" s="102">
        <v>0.94210000000000005</v>
      </c>
      <c r="F19" s="102">
        <f t="shared" si="2"/>
        <v>0</v>
      </c>
      <c r="G19" s="102" t="e">
        <f t="shared" si="0"/>
        <v>#DIV/0!</v>
      </c>
      <c r="H19" s="102" t="e">
        <f t="shared" si="3"/>
        <v>#DIV/0!</v>
      </c>
    </row>
    <row r="20" spans="1:8" customFormat="1" ht="15" customHeight="1" x14ac:dyDescent="0.2">
      <c r="A20" s="76" t="s">
        <v>35</v>
      </c>
      <c r="B20" s="68"/>
      <c r="C20" s="102">
        <v>1.044</v>
      </c>
      <c r="D20" s="102">
        <f t="shared" si="1"/>
        <v>0</v>
      </c>
      <c r="E20" s="102">
        <v>0.94210000000000005</v>
      </c>
      <c r="F20" s="102">
        <f t="shared" si="2"/>
        <v>0</v>
      </c>
      <c r="G20" s="102" t="e">
        <f t="shared" si="0"/>
        <v>#DIV/0!</v>
      </c>
      <c r="H20" s="102" t="e">
        <f t="shared" si="3"/>
        <v>#DIV/0!</v>
      </c>
    </row>
    <row r="21" spans="1:8" customFormat="1" ht="15" customHeight="1" x14ac:dyDescent="0.2">
      <c r="A21" s="69" t="s">
        <v>36</v>
      </c>
      <c r="B21" s="68"/>
      <c r="C21" s="102">
        <v>1.0307999999999999</v>
      </c>
      <c r="D21" s="102">
        <f t="shared" si="1"/>
        <v>0</v>
      </c>
      <c r="E21" s="102">
        <v>0.94530000000000003</v>
      </c>
      <c r="F21" s="102">
        <f t="shared" si="2"/>
        <v>0</v>
      </c>
      <c r="G21" s="102" t="e">
        <f t="shared" si="0"/>
        <v>#DIV/0!</v>
      </c>
      <c r="H21" s="102" t="e">
        <f t="shared" si="3"/>
        <v>#DIV/0!</v>
      </c>
    </row>
    <row r="22" spans="1:8" customFormat="1" ht="15" customHeight="1" x14ac:dyDescent="0.2">
      <c r="A22" s="76" t="s">
        <v>38</v>
      </c>
      <c r="B22" s="68"/>
      <c r="C22" s="102">
        <v>1.0307999999999999</v>
      </c>
      <c r="D22" s="102">
        <f t="shared" si="1"/>
        <v>0</v>
      </c>
      <c r="E22" s="102">
        <v>0.94530000000000003</v>
      </c>
      <c r="F22" s="102">
        <f t="shared" si="2"/>
        <v>0</v>
      </c>
      <c r="G22" s="102" t="e">
        <f t="shared" si="0"/>
        <v>#DIV/0!</v>
      </c>
      <c r="H22" s="102" t="e">
        <f t="shared" si="3"/>
        <v>#DIV/0!</v>
      </c>
    </row>
    <row r="23" spans="1:8" customFormat="1" ht="15" customHeight="1" x14ac:dyDescent="0.2">
      <c r="A23" s="76" t="s">
        <v>39</v>
      </c>
      <c r="B23" s="68"/>
      <c r="C23" s="102">
        <v>1.0307999999999999</v>
      </c>
      <c r="D23" s="102">
        <f t="shared" si="1"/>
        <v>0</v>
      </c>
      <c r="E23" s="102">
        <v>0.94530000000000003</v>
      </c>
      <c r="F23" s="102">
        <f t="shared" si="2"/>
        <v>0</v>
      </c>
      <c r="G23" s="102" t="e">
        <f t="shared" si="0"/>
        <v>#DIV/0!</v>
      </c>
      <c r="H23" s="102" t="e">
        <f t="shared" si="3"/>
        <v>#DIV/0!</v>
      </c>
    </row>
    <row r="24" spans="1:8" customFormat="1" ht="15" customHeight="1" x14ac:dyDescent="0.2">
      <c r="A24" s="69" t="s">
        <v>41</v>
      </c>
      <c r="B24" s="68"/>
      <c r="C24" s="102">
        <v>1.0193000000000001</v>
      </c>
      <c r="D24" s="102">
        <f t="shared" si="1"/>
        <v>0</v>
      </c>
      <c r="E24" s="102">
        <v>0.94810000000000005</v>
      </c>
      <c r="F24" s="102">
        <f t="shared" si="2"/>
        <v>0</v>
      </c>
      <c r="G24" s="102" t="e">
        <f t="shared" si="0"/>
        <v>#DIV/0!</v>
      </c>
      <c r="H24" s="102" t="e">
        <f t="shared" si="3"/>
        <v>#DIV/0!</v>
      </c>
    </row>
    <row r="25" spans="1:8" customFormat="1" ht="15" customHeight="1" x14ac:dyDescent="0.2">
      <c r="A25" s="76" t="s">
        <v>43</v>
      </c>
      <c r="B25" s="68"/>
      <c r="C25" s="102">
        <v>1.0193000000000001</v>
      </c>
      <c r="D25" s="102">
        <f t="shared" si="1"/>
        <v>0</v>
      </c>
      <c r="E25" s="102">
        <v>0.94810000000000005</v>
      </c>
      <c r="F25" s="102">
        <f t="shared" si="2"/>
        <v>0</v>
      </c>
      <c r="G25" s="102" t="e">
        <f t="shared" si="0"/>
        <v>#DIV/0!</v>
      </c>
      <c r="H25" s="102" t="e">
        <f t="shared" si="3"/>
        <v>#DIV/0!</v>
      </c>
    </row>
    <row r="26" spans="1:8" customFormat="1" ht="15" customHeight="1" x14ac:dyDescent="0.2">
      <c r="A26" s="69" t="s">
        <v>44</v>
      </c>
      <c r="B26" s="68"/>
      <c r="C26" s="102">
        <v>1.0091000000000001</v>
      </c>
      <c r="D26" s="102">
        <f t="shared" si="1"/>
        <v>0</v>
      </c>
      <c r="E26" s="102">
        <v>0.95069999999999999</v>
      </c>
      <c r="F26" s="102">
        <f t="shared" si="2"/>
        <v>0</v>
      </c>
      <c r="G26" s="102" t="e">
        <f t="shared" si="0"/>
        <v>#DIV/0!</v>
      </c>
      <c r="H26" s="102" t="e">
        <f t="shared" si="3"/>
        <v>#DIV/0!</v>
      </c>
    </row>
    <row r="27" spans="1:8" customFormat="1" ht="15" customHeight="1" x14ac:dyDescent="0.2">
      <c r="A27" s="76" t="s">
        <v>46</v>
      </c>
      <c r="B27" s="68"/>
      <c r="C27" s="102">
        <v>1.0091000000000001</v>
      </c>
      <c r="D27" s="102">
        <f t="shared" si="1"/>
        <v>0</v>
      </c>
      <c r="E27" s="102">
        <v>0.95069999999999999</v>
      </c>
      <c r="F27" s="102">
        <f t="shared" si="2"/>
        <v>0</v>
      </c>
      <c r="G27" s="102" t="e">
        <f t="shared" si="0"/>
        <v>#DIV/0!</v>
      </c>
      <c r="H27" s="102" t="e">
        <f t="shared" si="3"/>
        <v>#DIV/0!</v>
      </c>
    </row>
    <row r="28" spans="1:8" customFormat="1" ht="15" customHeight="1" x14ac:dyDescent="0.2">
      <c r="A28" s="76" t="s">
        <v>47</v>
      </c>
      <c r="B28" s="68"/>
      <c r="C28" s="102">
        <v>1.0091000000000001</v>
      </c>
      <c r="D28" s="102">
        <f t="shared" si="1"/>
        <v>0</v>
      </c>
      <c r="E28" s="102">
        <v>0.95069999999999999</v>
      </c>
      <c r="F28" s="102">
        <f t="shared" si="2"/>
        <v>0</v>
      </c>
      <c r="G28" s="102" t="e">
        <f t="shared" si="0"/>
        <v>#DIV/0!</v>
      </c>
      <c r="H28" s="102" t="e">
        <f t="shared" si="3"/>
        <v>#DIV/0!</v>
      </c>
    </row>
    <row r="29" spans="1:8" ht="15" customHeight="1" x14ac:dyDescent="0.2">
      <c r="A29" s="69" t="s">
        <v>48</v>
      </c>
      <c r="B29" s="68"/>
      <c r="C29" s="102">
        <v>1</v>
      </c>
      <c r="D29" s="102">
        <f t="shared" si="1"/>
        <v>0</v>
      </c>
      <c r="E29" s="102">
        <v>0.95299999999999996</v>
      </c>
      <c r="F29" s="102">
        <f t="shared" si="2"/>
        <v>0</v>
      </c>
      <c r="G29" s="102" t="e">
        <f t="shared" si="0"/>
        <v>#DIV/0!</v>
      </c>
      <c r="H29" s="102" t="e">
        <f t="shared" si="3"/>
        <v>#DIV/0!</v>
      </c>
    </row>
    <row r="30" spans="1:8" ht="15" customHeight="1" x14ac:dyDescent="0.2">
      <c r="A30" s="69" t="s">
        <v>50</v>
      </c>
      <c r="B30" s="68"/>
      <c r="C30" s="102">
        <v>0.98460000000000003</v>
      </c>
      <c r="D30" s="102">
        <f t="shared" si="1"/>
        <v>0</v>
      </c>
      <c r="E30" s="102">
        <v>0.95699999999999996</v>
      </c>
      <c r="F30" s="102">
        <f t="shared" si="2"/>
        <v>0</v>
      </c>
      <c r="G30" s="102" t="e">
        <f t="shared" si="0"/>
        <v>#DIV/0!</v>
      </c>
      <c r="H30" s="102" t="e">
        <f t="shared" si="3"/>
        <v>#DIV/0!</v>
      </c>
    </row>
    <row r="31" spans="1:8" ht="15" customHeight="1" x14ac:dyDescent="0.2">
      <c r="A31" s="69" t="s">
        <v>52</v>
      </c>
      <c r="B31" s="68"/>
      <c r="C31" s="102">
        <v>0.97799999999999998</v>
      </c>
      <c r="D31" s="102">
        <f t="shared" si="1"/>
        <v>0</v>
      </c>
      <c r="E31" s="102">
        <v>0.99609999999999999</v>
      </c>
      <c r="F31" s="102">
        <f t="shared" si="2"/>
        <v>0</v>
      </c>
      <c r="G31" s="102" t="e">
        <f t="shared" si="0"/>
        <v>#DIV/0!</v>
      </c>
      <c r="H31" s="102" t="e">
        <f t="shared" si="3"/>
        <v>#DIV/0!</v>
      </c>
    </row>
    <row r="32" spans="1:8" ht="15" customHeight="1" x14ac:dyDescent="0.2">
      <c r="A32" s="69" t="s">
        <v>54</v>
      </c>
      <c r="B32" s="68"/>
      <c r="C32" s="102">
        <v>0.97199999999999998</v>
      </c>
      <c r="D32" s="102">
        <f t="shared" si="1"/>
        <v>0</v>
      </c>
      <c r="E32" s="102">
        <v>0.96040000000000003</v>
      </c>
      <c r="F32" s="102">
        <f t="shared" si="2"/>
        <v>0</v>
      </c>
      <c r="G32" s="102" t="e">
        <f t="shared" si="0"/>
        <v>#DIV/0!</v>
      </c>
      <c r="H32" s="102" t="e">
        <f t="shared" si="3"/>
        <v>#DIV/0!</v>
      </c>
    </row>
    <row r="33" spans="1:8" ht="15" customHeight="1" x14ac:dyDescent="0.2">
      <c r="A33" s="69" t="s">
        <v>56</v>
      </c>
      <c r="B33" s="68"/>
      <c r="C33" s="102">
        <v>0.96140000000000003</v>
      </c>
      <c r="D33" s="102">
        <f t="shared" si="1"/>
        <v>0</v>
      </c>
      <c r="E33" s="102">
        <v>0.96330000000000005</v>
      </c>
      <c r="F33" s="102">
        <f t="shared" si="2"/>
        <v>0</v>
      </c>
      <c r="G33" s="102" t="e">
        <f t="shared" si="0"/>
        <v>#DIV/0!</v>
      </c>
      <c r="H33" s="102" t="e">
        <f t="shared" si="3"/>
        <v>#DIV/0!</v>
      </c>
    </row>
    <row r="34" spans="1:8" s="73" customFormat="1" ht="15" customHeight="1" x14ac:dyDescent="0.25">
      <c r="A34" s="51" t="s">
        <v>58</v>
      </c>
      <c r="B34" s="75"/>
      <c r="C34" s="103"/>
      <c r="D34" s="103">
        <f>SUM(D9:D33)</f>
        <v>0</v>
      </c>
      <c r="E34" s="103"/>
      <c r="F34" s="103">
        <f t="shared" ref="F34:H34" si="4">SUM(F9:F33)</f>
        <v>0</v>
      </c>
      <c r="G34" s="103" t="e">
        <f t="shared" si="4"/>
        <v>#DIV/0!</v>
      </c>
      <c r="H34" s="103" t="e">
        <f t="shared" si="4"/>
        <v>#DIV/0!</v>
      </c>
    </row>
    <row r="35" spans="1:8" s="73" customFormat="1" ht="15" customHeight="1" x14ac:dyDescent="0.2">
      <c r="A35" s="69" t="s">
        <v>59</v>
      </c>
      <c r="B35" s="68"/>
      <c r="C35" s="102">
        <v>1.0354000000000001</v>
      </c>
      <c r="D35" s="102">
        <f t="shared" si="1"/>
        <v>0</v>
      </c>
      <c r="E35" s="102">
        <v>0.94169999999999998</v>
      </c>
      <c r="F35" s="102">
        <f t="shared" ref="F35:F42" si="5">D35*E35</f>
        <v>0</v>
      </c>
      <c r="G35" s="102" t="e">
        <f t="shared" ref="G35:G42" si="6">(F35/$F$101)*100</f>
        <v>#DIV/0!</v>
      </c>
      <c r="H35" s="102" t="e">
        <f t="shared" si="3"/>
        <v>#DIV/0!</v>
      </c>
    </row>
    <row r="36" spans="1:8" s="74" customFormat="1" ht="15" customHeight="1" x14ac:dyDescent="0.2">
      <c r="A36" s="69" t="s">
        <v>61</v>
      </c>
      <c r="B36" s="68"/>
      <c r="C36" s="102">
        <v>1.0117</v>
      </c>
      <c r="D36" s="102">
        <f t="shared" si="1"/>
        <v>0</v>
      </c>
      <c r="E36" s="102">
        <v>0.94769999999999999</v>
      </c>
      <c r="F36" s="102">
        <f t="shared" si="5"/>
        <v>0</v>
      </c>
      <c r="G36" s="102" t="e">
        <f t="shared" si="6"/>
        <v>#DIV/0!</v>
      </c>
      <c r="H36" s="102" t="e">
        <f t="shared" si="3"/>
        <v>#DIV/0!</v>
      </c>
    </row>
    <row r="37" spans="1:8" s="74" customFormat="1" ht="15" customHeight="1" x14ac:dyDescent="0.2">
      <c r="A37" s="69" t="s">
        <v>62</v>
      </c>
      <c r="B37" s="68"/>
      <c r="C37" s="102">
        <v>1.0117</v>
      </c>
      <c r="D37" s="102">
        <f t="shared" si="1"/>
        <v>0</v>
      </c>
      <c r="E37" s="102">
        <v>0.94769999999999999</v>
      </c>
      <c r="F37" s="102">
        <f t="shared" si="5"/>
        <v>0</v>
      </c>
      <c r="G37" s="102" t="e">
        <f t="shared" si="6"/>
        <v>#DIV/0!</v>
      </c>
      <c r="H37" s="102" t="e">
        <f t="shared" si="3"/>
        <v>#DIV/0!</v>
      </c>
    </row>
    <row r="38" spans="1:8" ht="15" customHeight="1" x14ac:dyDescent="0.2">
      <c r="A38" s="69" t="s">
        <v>63</v>
      </c>
      <c r="B38" s="68"/>
      <c r="C38" s="102">
        <v>1.0019</v>
      </c>
      <c r="D38" s="102">
        <f t="shared" si="1"/>
        <v>0</v>
      </c>
      <c r="E38" s="102">
        <v>0.95030000000000003</v>
      </c>
      <c r="F38" s="102">
        <f t="shared" si="5"/>
        <v>0</v>
      </c>
      <c r="G38" s="102" t="e">
        <f t="shared" si="6"/>
        <v>#DIV/0!</v>
      </c>
      <c r="H38" s="102" t="e">
        <f t="shared" si="3"/>
        <v>#DIV/0!</v>
      </c>
    </row>
    <row r="39" spans="1:8" ht="15" customHeight="1" x14ac:dyDescent="0.2">
      <c r="A39" s="69" t="s">
        <v>65</v>
      </c>
      <c r="B39" s="68"/>
      <c r="C39" s="102">
        <v>0.99319999999999997</v>
      </c>
      <c r="D39" s="102">
        <f t="shared" si="1"/>
        <v>0</v>
      </c>
      <c r="E39" s="102">
        <v>0.95269999999999999</v>
      </c>
      <c r="F39" s="102">
        <f t="shared" si="5"/>
        <v>0</v>
      </c>
      <c r="G39" s="102" t="e">
        <f t="shared" si="6"/>
        <v>#DIV/0!</v>
      </c>
      <c r="H39" s="102" t="e">
        <f t="shared" si="3"/>
        <v>#DIV/0!</v>
      </c>
    </row>
    <row r="40" spans="1:8" ht="15" customHeight="1" x14ac:dyDescent="0.2">
      <c r="A40" s="69" t="s">
        <v>66</v>
      </c>
      <c r="B40" s="68"/>
      <c r="C40" s="102">
        <v>0.99319999999999997</v>
      </c>
      <c r="D40" s="102">
        <f t="shared" si="1"/>
        <v>0</v>
      </c>
      <c r="E40" s="102">
        <v>0.95269999999999999</v>
      </c>
      <c r="F40" s="102">
        <f t="shared" si="5"/>
        <v>0</v>
      </c>
      <c r="G40" s="102" t="e">
        <f t="shared" si="6"/>
        <v>#DIV/0!</v>
      </c>
      <c r="H40" s="102" t="e">
        <f t="shared" si="3"/>
        <v>#DIV/0!</v>
      </c>
    </row>
    <row r="41" spans="1:8" ht="15" customHeight="1" x14ac:dyDescent="0.2">
      <c r="A41" s="69" t="s">
        <v>67</v>
      </c>
      <c r="B41" s="68"/>
      <c r="C41" s="102">
        <v>0.99319999999999997</v>
      </c>
      <c r="D41" s="102">
        <f t="shared" si="1"/>
        <v>0</v>
      </c>
      <c r="E41" s="102">
        <v>0.95269999999999999</v>
      </c>
      <c r="F41" s="102">
        <f t="shared" si="5"/>
        <v>0</v>
      </c>
      <c r="G41" s="102" t="e">
        <f t="shared" si="6"/>
        <v>#DIV/0!</v>
      </c>
      <c r="H41" s="102" t="e">
        <f t="shared" si="3"/>
        <v>#DIV/0!</v>
      </c>
    </row>
    <row r="42" spans="1:8" ht="15" customHeight="1" x14ac:dyDescent="0.2">
      <c r="A42" s="69" t="s">
        <v>68</v>
      </c>
      <c r="B42" s="68"/>
      <c r="C42" s="102">
        <v>0.99319999999999997</v>
      </c>
      <c r="D42" s="102">
        <f t="shared" si="1"/>
        <v>0</v>
      </c>
      <c r="E42" s="102">
        <v>0.95269999999999999</v>
      </c>
      <c r="F42" s="102">
        <f t="shared" si="5"/>
        <v>0</v>
      </c>
      <c r="G42" s="102" t="e">
        <f t="shared" si="6"/>
        <v>#DIV/0!</v>
      </c>
      <c r="H42" s="102" t="e">
        <f t="shared" si="3"/>
        <v>#DIV/0!</v>
      </c>
    </row>
    <row r="43" spans="1:8" s="73" customFormat="1" ht="15" customHeight="1" x14ac:dyDescent="0.25">
      <c r="A43" s="51" t="s">
        <v>69</v>
      </c>
      <c r="B43" s="50"/>
      <c r="C43" s="103"/>
      <c r="D43" s="103">
        <f>SUM(D39:D42)</f>
        <v>0</v>
      </c>
      <c r="E43" s="103"/>
      <c r="F43" s="103">
        <f t="shared" ref="F43:H43" si="7">SUM(F39:F42)</f>
        <v>0</v>
      </c>
      <c r="G43" s="103" t="e">
        <f t="shared" si="7"/>
        <v>#DIV/0!</v>
      </c>
      <c r="H43" s="103" t="e">
        <f t="shared" si="7"/>
        <v>#DIV/0!</v>
      </c>
    </row>
    <row r="44" spans="1:8" s="73" customFormat="1" ht="15" customHeight="1" x14ac:dyDescent="0.25">
      <c r="A44" s="51" t="s">
        <v>70</v>
      </c>
      <c r="B44" s="50"/>
      <c r="C44" s="103"/>
      <c r="D44" s="103">
        <f>SUM(D35:D42)</f>
        <v>0</v>
      </c>
      <c r="E44" s="103"/>
      <c r="F44" s="103">
        <f t="shared" ref="F44:H44" si="8">SUM(F35:F42)</f>
        <v>0</v>
      </c>
      <c r="G44" s="103" t="e">
        <f t="shared" si="8"/>
        <v>#DIV/0!</v>
      </c>
      <c r="H44" s="103" t="e">
        <f t="shared" si="8"/>
        <v>#DIV/0!</v>
      </c>
    </row>
    <row r="45" spans="1:8" s="73" customFormat="1" ht="15" customHeight="1" x14ac:dyDescent="0.2">
      <c r="A45" s="69" t="s">
        <v>71</v>
      </c>
      <c r="B45" s="68"/>
      <c r="C45" s="102">
        <v>0.98650000000000004</v>
      </c>
      <c r="D45" s="102">
        <f t="shared" ref="D45:D57" si="9">B45*C45</f>
        <v>0</v>
      </c>
      <c r="E45" s="102">
        <v>0.95240000000000002</v>
      </c>
      <c r="F45" s="102">
        <f t="shared" ref="F45:F51" si="10">D45*E45</f>
        <v>0</v>
      </c>
      <c r="G45" s="102" t="e">
        <f t="shared" ref="G45:G51" si="11">(F45/$F$101)*100</f>
        <v>#DIV/0!</v>
      </c>
      <c r="H45" s="102" t="e">
        <f t="shared" si="3"/>
        <v>#DIV/0!</v>
      </c>
    </row>
    <row r="46" spans="1:8" ht="15" customHeight="1" x14ac:dyDescent="0.2">
      <c r="A46" s="69" t="s">
        <v>73</v>
      </c>
      <c r="B46" s="68"/>
      <c r="C46" s="102">
        <v>0.98650000000000004</v>
      </c>
      <c r="D46" s="102">
        <f t="shared" si="9"/>
        <v>0</v>
      </c>
      <c r="E46" s="102">
        <v>0.95240000000000002</v>
      </c>
      <c r="F46" s="102">
        <f t="shared" si="10"/>
        <v>0</v>
      </c>
      <c r="G46" s="102" t="e">
        <f t="shared" si="11"/>
        <v>#DIV/0!</v>
      </c>
      <c r="H46" s="102" t="e">
        <f t="shared" si="3"/>
        <v>#DIV/0!</v>
      </c>
    </row>
    <row r="47" spans="1:8" ht="15" customHeight="1" x14ac:dyDescent="0.2">
      <c r="A47" s="69" t="s">
        <v>74</v>
      </c>
      <c r="B47" s="68"/>
      <c r="C47" s="102">
        <v>0.98650000000000004</v>
      </c>
      <c r="D47" s="102">
        <f t="shared" si="9"/>
        <v>0</v>
      </c>
      <c r="E47" s="102">
        <v>0.95240000000000002</v>
      </c>
      <c r="F47" s="102">
        <f t="shared" si="10"/>
        <v>0</v>
      </c>
      <c r="G47" s="102" t="e">
        <f t="shared" si="11"/>
        <v>#DIV/0!</v>
      </c>
      <c r="H47" s="102" t="e">
        <f t="shared" si="3"/>
        <v>#DIV/0!</v>
      </c>
    </row>
    <row r="48" spans="1:8" ht="15" customHeight="1" x14ac:dyDescent="0.2">
      <c r="A48" s="69" t="s">
        <v>75</v>
      </c>
      <c r="B48" s="68"/>
      <c r="C48" s="102">
        <v>0.98650000000000004</v>
      </c>
      <c r="D48" s="102">
        <f t="shared" si="9"/>
        <v>0</v>
      </c>
      <c r="E48" s="102">
        <v>0.95240000000000002</v>
      </c>
      <c r="F48" s="102">
        <f t="shared" si="10"/>
        <v>0</v>
      </c>
      <c r="G48" s="102" t="e">
        <f t="shared" si="11"/>
        <v>#DIV/0!</v>
      </c>
      <c r="H48" s="102" t="e">
        <f t="shared" si="3"/>
        <v>#DIV/0!</v>
      </c>
    </row>
    <row r="49" spans="1:8" ht="15" customHeight="1" x14ac:dyDescent="0.2">
      <c r="A49" s="69" t="s">
        <v>76</v>
      </c>
      <c r="B49" s="68"/>
      <c r="C49" s="102">
        <v>0.98650000000000004</v>
      </c>
      <c r="D49" s="102">
        <f t="shared" si="9"/>
        <v>0</v>
      </c>
      <c r="E49" s="102">
        <v>0.95240000000000002</v>
      </c>
      <c r="F49" s="102">
        <f t="shared" si="10"/>
        <v>0</v>
      </c>
      <c r="G49" s="102" t="e">
        <f t="shared" si="11"/>
        <v>#DIV/0!</v>
      </c>
      <c r="H49" s="102" t="e">
        <f t="shared" si="3"/>
        <v>#DIV/0!</v>
      </c>
    </row>
    <row r="50" spans="1:8" ht="15" customHeight="1" x14ac:dyDescent="0.2">
      <c r="A50" s="69" t="s">
        <v>77</v>
      </c>
      <c r="B50" s="68"/>
      <c r="C50" s="102">
        <v>0.98650000000000004</v>
      </c>
      <c r="D50" s="102">
        <f t="shared" si="9"/>
        <v>0</v>
      </c>
      <c r="E50" s="102">
        <v>0.95240000000000002</v>
      </c>
      <c r="F50" s="102">
        <f t="shared" si="10"/>
        <v>0</v>
      </c>
      <c r="G50" s="102" t="e">
        <f t="shared" si="11"/>
        <v>#DIV/0!</v>
      </c>
      <c r="H50" s="102" t="e">
        <f t="shared" si="3"/>
        <v>#DIV/0!</v>
      </c>
    </row>
    <row r="51" spans="1:8" ht="15" customHeight="1" x14ac:dyDescent="0.2">
      <c r="A51" s="69" t="s">
        <v>132</v>
      </c>
      <c r="B51" s="68"/>
      <c r="C51" s="102">
        <v>0.98650000000000004</v>
      </c>
      <c r="D51" s="102">
        <f t="shared" si="9"/>
        <v>0</v>
      </c>
      <c r="E51" s="102">
        <v>0.95240000000000002</v>
      </c>
      <c r="F51" s="102">
        <f t="shared" si="10"/>
        <v>0</v>
      </c>
      <c r="G51" s="102" t="e">
        <f t="shared" si="11"/>
        <v>#DIV/0!</v>
      </c>
      <c r="H51" s="102" t="e">
        <f t="shared" si="3"/>
        <v>#DIV/0!</v>
      </c>
    </row>
    <row r="52" spans="1:8" ht="15" customHeight="1" x14ac:dyDescent="0.25">
      <c r="A52" s="51" t="s">
        <v>78</v>
      </c>
      <c r="B52" s="50"/>
      <c r="C52" s="102"/>
      <c r="D52" s="103">
        <f>SUM(D45:D51)</f>
        <v>0</v>
      </c>
      <c r="E52" s="103"/>
      <c r="F52" s="103">
        <f>SUM(F45:F51)</f>
        <v>0</v>
      </c>
      <c r="G52" s="103" t="e">
        <f>SUM(G45:G51)</f>
        <v>#DIV/0!</v>
      </c>
      <c r="H52" s="103" t="e">
        <f>SUM(H45:H51)</f>
        <v>#DIV/0!</v>
      </c>
    </row>
    <row r="53" spans="1:8" ht="15" customHeight="1" x14ac:dyDescent="0.2">
      <c r="A53" s="69" t="s">
        <v>79</v>
      </c>
      <c r="B53" s="50"/>
      <c r="C53" s="102">
        <v>0.97970000000000002</v>
      </c>
      <c r="D53" s="102">
        <f t="shared" si="9"/>
        <v>0</v>
      </c>
      <c r="E53" s="102">
        <v>0.95199999999999996</v>
      </c>
      <c r="F53" s="102">
        <f>D53*E53</f>
        <v>0</v>
      </c>
      <c r="G53" s="102" t="e">
        <f>(F53/$F$101)*100</f>
        <v>#DIV/0!</v>
      </c>
      <c r="H53" s="102" t="e">
        <f t="shared" si="3"/>
        <v>#DIV/0!</v>
      </c>
    </row>
    <row r="54" spans="1:8" ht="15" customHeight="1" x14ac:dyDescent="0.2">
      <c r="A54" s="69" t="s">
        <v>79</v>
      </c>
      <c r="B54" s="68"/>
      <c r="C54" s="102">
        <v>0.97970000000000002</v>
      </c>
      <c r="D54" s="102">
        <f t="shared" si="9"/>
        <v>0</v>
      </c>
      <c r="E54" s="102">
        <v>0.95199999999999996</v>
      </c>
      <c r="F54" s="102">
        <f>D54*E54</f>
        <v>0</v>
      </c>
      <c r="G54" s="102" t="e">
        <f>(F54/$F$101)*100</f>
        <v>#DIV/0!</v>
      </c>
      <c r="H54" s="102" t="e">
        <f t="shared" si="3"/>
        <v>#DIV/0!</v>
      </c>
    </row>
    <row r="55" spans="1:8" s="72" customFormat="1" ht="15" customHeight="1" x14ac:dyDescent="0.2">
      <c r="A55" s="69" t="s">
        <v>81</v>
      </c>
      <c r="B55" s="68"/>
      <c r="C55" s="102">
        <v>0.97970000000000002</v>
      </c>
      <c r="D55" s="102">
        <f t="shared" si="9"/>
        <v>0</v>
      </c>
      <c r="E55" s="102">
        <v>0.95199999999999996</v>
      </c>
      <c r="F55" s="102">
        <f>D55*E55</f>
        <v>0</v>
      </c>
      <c r="G55" s="102" t="e">
        <f>(F55/$F$101)*100</f>
        <v>#DIV/0!</v>
      </c>
      <c r="H55" s="102" t="e">
        <f t="shared" si="3"/>
        <v>#DIV/0!</v>
      </c>
    </row>
    <row r="56" spans="1:8" ht="15" customHeight="1" x14ac:dyDescent="0.2">
      <c r="A56" s="69" t="s">
        <v>82</v>
      </c>
      <c r="B56" s="68"/>
      <c r="C56" s="102">
        <v>0.97970000000000002</v>
      </c>
      <c r="D56" s="102">
        <f t="shared" si="9"/>
        <v>0</v>
      </c>
      <c r="E56" s="102">
        <v>0.95199999999999996</v>
      </c>
      <c r="F56" s="102">
        <f>D56*E56</f>
        <v>0</v>
      </c>
      <c r="G56" s="102" t="e">
        <f>(F56/$F$101)*100</f>
        <v>#DIV/0!</v>
      </c>
      <c r="H56" s="102" t="e">
        <f t="shared" si="3"/>
        <v>#DIV/0!</v>
      </c>
    </row>
    <row r="57" spans="1:8" ht="15" customHeight="1" x14ac:dyDescent="0.2">
      <c r="A57" s="69" t="s">
        <v>83</v>
      </c>
      <c r="B57" s="68"/>
      <c r="C57" s="102">
        <v>0.97970000000000002</v>
      </c>
      <c r="D57" s="102">
        <f t="shared" si="9"/>
        <v>0</v>
      </c>
      <c r="E57" s="102">
        <v>0.95199999999999996</v>
      </c>
      <c r="F57" s="102">
        <f>D57*E57</f>
        <v>0</v>
      </c>
      <c r="G57" s="102" t="e">
        <f>(F57/$F$101)*100</f>
        <v>#DIV/0!</v>
      </c>
      <c r="H57" s="102" t="e">
        <f t="shared" si="3"/>
        <v>#DIV/0!</v>
      </c>
    </row>
    <row r="58" spans="1:8" ht="15" customHeight="1" x14ac:dyDescent="0.25">
      <c r="A58" s="51" t="s">
        <v>84</v>
      </c>
      <c r="B58" s="50"/>
      <c r="C58" s="102"/>
      <c r="D58" s="103">
        <f>SUM(D54:D57)</f>
        <v>0</v>
      </c>
      <c r="E58" s="103"/>
      <c r="F58" s="103">
        <f>SUM(F54:F57)</f>
        <v>0</v>
      </c>
      <c r="G58" s="103" t="e">
        <f>SUM(G54:G57)</f>
        <v>#DIV/0!</v>
      </c>
      <c r="H58" s="103" t="e">
        <f>SUM(H54:H57)</f>
        <v>#DIV/0!</v>
      </c>
    </row>
    <row r="59" spans="1:8" s="70" customFormat="1" ht="15" customHeight="1" x14ac:dyDescent="0.25">
      <c r="A59" s="51" t="s">
        <v>85</v>
      </c>
      <c r="B59" s="50"/>
      <c r="C59" s="103"/>
      <c r="D59" s="103">
        <f>D44+D52+D58</f>
        <v>0</v>
      </c>
      <c r="E59" s="103"/>
      <c r="F59" s="103">
        <f>F44+F52+F58</f>
        <v>0</v>
      </c>
      <c r="G59" s="103" t="e">
        <f>G44+G52+G58</f>
        <v>#DIV/0!</v>
      </c>
      <c r="H59" s="103" t="e">
        <f>H44+H52+H58</f>
        <v>#DIV/0!</v>
      </c>
    </row>
    <row r="60" spans="1:8" ht="15" customHeight="1" x14ac:dyDescent="0.2">
      <c r="A60" s="69" t="s">
        <v>86</v>
      </c>
      <c r="B60" s="68"/>
      <c r="C60" s="102">
        <v>1.0354000000000001</v>
      </c>
      <c r="D60" s="102">
        <f t="shared" ref="D60:D87" si="12">B60*C60</f>
        <v>0</v>
      </c>
      <c r="E60" s="102">
        <v>0.94169999999999998</v>
      </c>
      <c r="F60" s="102">
        <f t="shared" ref="F60:F73" si="13">D60*E60</f>
        <v>0</v>
      </c>
      <c r="G60" s="102" t="e">
        <f t="shared" ref="G60:G73" si="14">(F60/$F$101)*100</f>
        <v>#DIV/0!</v>
      </c>
      <c r="H60" s="102" t="e">
        <f t="shared" si="3"/>
        <v>#DIV/0!</v>
      </c>
    </row>
    <row r="61" spans="1:8" ht="15" customHeight="1" x14ac:dyDescent="0.2">
      <c r="A61" s="69" t="s">
        <v>87</v>
      </c>
      <c r="B61" s="68"/>
      <c r="C61" s="102">
        <v>1.0026999999999999</v>
      </c>
      <c r="D61" s="102">
        <f t="shared" si="12"/>
        <v>0</v>
      </c>
      <c r="E61" s="102">
        <v>0.94489999999999996</v>
      </c>
      <c r="F61" s="102">
        <f t="shared" si="13"/>
        <v>0</v>
      </c>
      <c r="G61" s="102" t="e">
        <f t="shared" si="14"/>
        <v>#DIV/0!</v>
      </c>
      <c r="H61" s="102" t="e">
        <f t="shared" si="3"/>
        <v>#DIV/0!</v>
      </c>
    </row>
    <row r="62" spans="1:8" ht="15" customHeight="1" x14ac:dyDescent="0.2">
      <c r="A62" s="69" t="s">
        <v>89</v>
      </c>
      <c r="B62" s="68"/>
      <c r="C62" s="102">
        <v>1.0117</v>
      </c>
      <c r="D62" s="102">
        <f t="shared" si="12"/>
        <v>0</v>
      </c>
      <c r="E62" s="102">
        <v>0.94769999999999999</v>
      </c>
      <c r="F62" s="102">
        <f t="shared" si="13"/>
        <v>0</v>
      </c>
      <c r="G62" s="102" t="e">
        <f t="shared" si="14"/>
        <v>#DIV/0!</v>
      </c>
      <c r="H62" s="102" t="e">
        <f t="shared" si="3"/>
        <v>#DIV/0!</v>
      </c>
    </row>
    <row r="63" spans="1:8" ht="15" customHeight="1" x14ac:dyDescent="0.2">
      <c r="A63" s="69" t="s">
        <v>90</v>
      </c>
      <c r="B63" s="68"/>
      <c r="C63" s="102">
        <v>1.0117</v>
      </c>
      <c r="D63" s="102">
        <f t="shared" si="12"/>
        <v>0</v>
      </c>
      <c r="E63" s="102">
        <v>0.94769999999999999</v>
      </c>
      <c r="F63" s="102">
        <f t="shared" si="13"/>
        <v>0</v>
      </c>
      <c r="G63" s="102" t="e">
        <f t="shared" si="14"/>
        <v>#DIV/0!</v>
      </c>
      <c r="H63" s="102" t="e">
        <f t="shared" si="3"/>
        <v>#DIV/0!</v>
      </c>
    </row>
    <row r="64" spans="1:8" ht="15" customHeight="1" x14ac:dyDescent="0.2">
      <c r="A64" s="69" t="s">
        <v>91</v>
      </c>
      <c r="B64" s="68"/>
      <c r="C64" s="102">
        <v>1.0017</v>
      </c>
      <c r="D64" s="102">
        <f t="shared" si="12"/>
        <v>0</v>
      </c>
      <c r="E64" s="102">
        <v>0.95030000000000003</v>
      </c>
      <c r="F64" s="102">
        <f t="shared" si="13"/>
        <v>0</v>
      </c>
      <c r="G64" s="102" t="e">
        <f t="shared" si="14"/>
        <v>#DIV/0!</v>
      </c>
      <c r="H64" s="102" t="e">
        <f t="shared" si="3"/>
        <v>#DIV/0!</v>
      </c>
    </row>
    <row r="65" spans="1:8" ht="15" customHeight="1" x14ac:dyDescent="0.2">
      <c r="A65" s="69" t="s">
        <v>92</v>
      </c>
      <c r="B65" s="68"/>
      <c r="C65" s="102">
        <v>0.99319999999999997</v>
      </c>
      <c r="D65" s="102">
        <f t="shared" si="12"/>
        <v>0</v>
      </c>
      <c r="E65" s="102">
        <v>0.95269999999999999</v>
      </c>
      <c r="F65" s="102">
        <f t="shared" si="13"/>
        <v>0</v>
      </c>
      <c r="G65" s="102" t="e">
        <f t="shared" si="14"/>
        <v>#DIV/0!</v>
      </c>
      <c r="H65" s="102" t="e">
        <f t="shared" si="3"/>
        <v>#DIV/0!</v>
      </c>
    </row>
    <row r="66" spans="1:8" ht="15" customHeight="1" x14ac:dyDescent="0.2">
      <c r="A66" s="69" t="s">
        <v>93</v>
      </c>
      <c r="B66" s="68"/>
      <c r="C66" s="102">
        <v>0.99319999999999997</v>
      </c>
      <c r="D66" s="102">
        <f t="shared" si="12"/>
        <v>0</v>
      </c>
      <c r="E66" s="102">
        <v>0.95269999999999999</v>
      </c>
      <c r="F66" s="102">
        <f t="shared" si="13"/>
        <v>0</v>
      </c>
      <c r="G66" s="102" t="e">
        <f t="shared" si="14"/>
        <v>#DIV/0!</v>
      </c>
      <c r="H66" s="102" t="e">
        <f t="shared" si="3"/>
        <v>#DIV/0!</v>
      </c>
    </row>
    <row r="67" spans="1:8" ht="15" customHeight="1" x14ac:dyDescent="0.2">
      <c r="A67" s="69" t="s">
        <v>94</v>
      </c>
      <c r="B67" s="68"/>
      <c r="C67" s="102">
        <v>0.99319999999999997</v>
      </c>
      <c r="D67" s="102">
        <f t="shared" si="12"/>
        <v>0</v>
      </c>
      <c r="E67" s="102">
        <v>0.95269999999999999</v>
      </c>
      <c r="F67" s="102">
        <f t="shared" si="13"/>
        <v>0</v>
      </c>
      <c r="G67" s="102" t="e">
        <f t="shared" si="14"/>
        <v>#DIV/0!</v>
      </c>
      <c r="H67" s="102" t="e">
        <f t="shared" si="3"/>
        <v>#DIV/0!</v>
      </c>
    </row>
    <row r="68" spans="1:8" ht="15" customHeight="1" x14ac:dyDescent="0.2">
      <c r="A68" s="69" t="s">
        <v>95</v>
      </c>
      <c r="B68" s="68"/>
      <c r="C68" s="102">
        <v>0.99319999999999997</v>
      </c>
      <c r="D68" s="102">
        <f t="shared" si="12"/>
        <v>0</v>
      </c>
      <c r="E68" s="102">
        <v>0.95269999999999999</v>
      </c>
      <c r="F68" s="102">
        <f t="shared" si="13"/>
        <v>0</v>
      </c>
      <c r="G68" s="102" t="e">
        <f t="shared" si="14"/>
        <v>#DIV/0!</v>
      </c>
      <c r="H68" s="102" t="e">
        <f t="shared" si="3"/>
        <v>#DIV/0!</v>
      </c>
    </row>
    <row r="69" spans="1:8" ht="15" customHeight="1" x14ac:dyDescent="0.2">
      <c r="A69" s="69" t="s">
        <v>96</v>
      </c>
      <c r="B69" s="68"/>
      <c r="C69" s="102">
        <v>0.99319999999999997</v>
      </c>
      <c r="D69" s="102">
        <f t="shared" si="12"/>
        <v>0</v>
      </c>
      <c r="E69" s="102">
        <v>0.95269999999999999</v>
      </c>
      <c r="F69" s="102">
        <f t="shared" si="13"/>
        <v>0</v>
      </c>
      <c r="G69" s="102" t="e">
        <f t="shared" si="14"/>
        <v>#DIV/0!</v>
      </c>
      <c r="H69" s="102" t="e">
        <f t="shared" si="3"/>
        <v>#DIV/0!</v>
      </c>
    </row>
    <row r="70" spans="1:8" ht="15" customHeight="1" x14ac:dyDescent="0.2">
      <c r="A70" s="69" t="s">
        <v>97</v>
      </c>
      <c r="B70" s="68"/>
      <c r="C70" s="102">
        <v>0.99319999999999997</v>
      </c>
      <c r="D70" s="102">
        <f t="shared" si="12"/>
        <v>0</v>
      </c>
      <c r="E70" s="102">
        <v>0.95269999999999999</v>
      </c>
      <c r="F70" s="102">
        <f t="shared" si="13"/>
        <v>0</v>
      </c>
      <c r="G70" s="102" t="e">
        <f t="shared" si="14"/>
        <v>#DIV/0!</v>
      </c>
      <c r="H70" s="102" t="e">
        <f t="shared" si="3"/>
        <v>#DIV/0!</v>
      </c>
    </row>
    <row r="71" spans="1:8" ht="15" customHeight="1" x14ac:dyDescent="0.2">
      <c r="A71" s="69" t="s">
        <v>98</v>
      </c>
      <c r="B71" s="68"/>
      <c r="C71" s="102">
        <v>0.99319999999999997</v>
      </c>
      <c r="D71" s="102">
        <f t="shared" si="12"/>
        <v>0</v>
      </c>
      <c r="E71" s="102">
        <v>0.95269999999999999</v>
      </c>
      <c r="F71" s="102">
        <f t="shared" si="13"/>
        <v>0</v>
      </c>
      <c r="G71" s="102" t="e">
        <f t="shared" si="14"/>
        <v>#DIV/0!</v>
      </c>
      <c r="H71" s="102" t="e">
        <f t="shared" si="3"/>
        <v>#DIV/0!</v>
      </c>
    </row>
    <row r="72" spans="1:8" ht="15" customHeight="1" x14ac:dyDescent="0.2">
      <c r="A72" s="69" t="s">
        <v>99</v>
      </c>
      <c r="B72" s="68"/>
      <c r="C72" s="102">
        <v>0.99319999999999997</v>
      </c>
      <c r="D72" s="102">
        <f t="shared" si="12"/>
        <v>0</v>
      </c>
      <c r="E72" s="102">
        <v>0.95269999999999999</v>
      </c>
      <c r="F72" s="102">
        <f t="shared" si="13"/>
        <v>0</v>
      </c>
      <c r="G72" s="102" t="e">
        <f t="shared" si="14"/>
        <v>#DIV/0!</v>
      </c>
      <c r="H72" s="102" t="e">
        <f t="shared" si="3"/>
        <v>#DIV/0!</v>
      </c>
    </row>
    <row r="73" spans="1:8" ht="15" customHeight="1" x14ac:dyDescent="0.2">
      <c r="A73" s="69" t="s">
        <v>100</v>
      </c>
      <c r="B73" s="68"/>
      <c r="C73" s="102">
        <v>0.99319999999999997</v>
      </c>
      <c r="D73" s="102">
        <f t="shared" si="12"/>
        <v>0</v>
      </c>
      <c r="E73" s="102">
        <v>0.95269999999999999</v>
      </c>
      <c r="F73" s="102">
        <f t="shared" si="13"/>
        <v>0</v>
      </c>
      <c r="G73" s="102" t="e">
        <f t="shared" si="14"/>
        <v>#DIV/0!</v>
      </c>
      <c r="H73" s="102" t="e">
        <f t="shared" si="3"/>
        <v>#DIV/0!</v>
      </c>
    </row>
    <row r="74" spans="1:8" s="70" customFormat="1" ht="15" customHeight="1" x14ac:dyDescent="0.25">
      <c r="A74" s="51" t="s">
        <v>101</v>
      </c>
      <c r="B74" s="50"/>
      <c r="C74" s="103"/>
      <c r="D74" s="103">
        <f>SUM(D65:D73)</f>
        <v>0</v>
      </c>
      <c r="E74" s="103"/>
      <c r="F74" s="103">
        <f t="shared" ref="F74:H74" si="15">SUM(F65:F73)</f>
        <v>0</v>
      </c>
      <c r="G74" s="103" t="e">
        <f t="shared" si="15"/>
        <v>#DIV/0!</v>
      </c>
      <c r="H74" s="103" t="e">
        <f t="shared" si="15"/>
        <v>#DIV/0!</v>
      </c>
    </row>
    <row r="75" spans="1:8" ht="15" customHeight="1" x14ac:dyDescent="0.2">
      <c r="A75" s="69" t="s">
        <v>102</v>
      </c>
      <c r="B75" s="68"/>
      <c r="C75" s="102">
        <v>0.97850000000000004</v>
      </c>
      <c r="D75" s="102">
        <f t="shared" si="12"/>
        <v>0</v>
      </c>
      <c r="E75" s="102">
        <v>0.95679999999999998</v>
      </c>
      <c r="F75" s="102">
        <f>D75*E75</f>
        <v>0</v>
      </c>
      <c r="G75" s="102" t="e">
        <f>(F75/$F$101)*100</f>
        <v>#DIV/0!</v>
      </c>
      <c r="H75" s="102" t="e">
        <f t="shared" ref="H75:H97" si="16">F75/$C$5</f>
        <v>#DIV/0!</v>
      </c>
    </row>
    <row r="76" spans="1:8" ht="15" customHeight="1" x14ac:dyDescent="0.2">
      <c r="A76" s="69" t="s">
        <v>103</v>
      </c>
      <c r="B76" s="68"/>
      <c r="C76" s="102">
        <v>0.97850000000000004</v>
      </c>
      <c r="D76" s="102">
        <f t="shared" si="12"/>
        <v>0</v>
      </c>
      <c r="E76" s="102">
        <v>0.95679999999999998</v>
      </c>
      <c r="F76" s="102">
        <f>D76*E76</f>
        <v>0</v>
      </c>
      <c r="G76" s="102" t="e">
        <f>(F76/$F$101)*100</f>
        <v>#DIV/0!</v>
      </c>
      <c r="H76" s="102" t="e">
        <f t="shared" si="16"/>
        <v>#DIV/0!</v>
      </c>
    </row>
    <row r="77" spans="1:8" ht="15" customHeight="1" x14ac:dyDescent="0.2">
      <c r="A77" s="69" t="s">
        <v>104</v>
      </c>
      <c r="B77" s="68"/>
      <c r="C77" s="102">
        <v>0.96640000000000004</v>
      </c>
      <c r="D77" s="102">
        <f t="shared" si="12"/>
        <v>0</v>
      </c>
      <c r="E77" s="102">
        <v>0.96020000000000005</v>
      </c>
      <c r="F77" s="102">
        <f>D77*E77</f>
        <v>0</v>
      </c>
      <c r="G77" s="102" t="e">
        <f>(F77/$F$101)*100</f>
        <v>#DIV/0!</v>
      </c>
      <c r="H77" s="102" t="e">
        <f t="shared" si="16"/>
        <v>#DIV/0!</v>
      </c>
    </row>
    <row r="78" spans="1:8" ht="15" customHeight="1" x14ac:dyDescent="0.2">
      <c r="A78" s="69" t="s">
        <v>105</v>
      </c>
      <c r="B78" s="68"/>
      <c r="C78" s="102">
        <v>0.95640000000000003</v>
      </c>
      <c r="D78" s="102">
        <f t="shared" si="12"/>
        <v>0</v>
      </c>
      <c r="E78" s="102">
        <v>0.96319999999999995</v>
      </c>
      <c r="F78" s="102">
        <f>D78*E78</f>
        <v>0</v>
      </c>
      <c r="G78" s="102" t="e">
        <f>(F78/$F$101)*100</f>
        <v>#DIV/0!</v>
      </c>
      <c r="H78" s="102" t="e">
        <f t="shared" si="16"/>
        <v>#DIV/0!</v>
      </c>
    </row>
    <row r="79" spans="1:8" s="70" customFormat="1" ht="15" customHeight="1" x14ac:dyDescent="0.25">
      <c r="A79" s="51" t="s">
        <v>106</v>
      </c>
      <c r="B79" s="50"/>
      <c r="C79" s="103"/>
      <c r="D79" s="103">
        <f>((SUM(D74:D78))+(SUM(D60:D64)))</f>
        <v>0</v>
      </c>
      <c r="E79" s="103"/>
      <c r="F79" s="103">
        <f>((SUM(F74:F78))+(SUM(F60:F64)))</f>
        <v>0</v>
      </c>
      <c r="G79" s="103" t="e">
        <f>((SUM(G74:G78))+(SUM(G60:G64)))</f>
        <v>#DIV/0!</v>
      </c>
      <c r="H79" s="103" t="e">
        <f>((SUM(H74:H78))+(SUM(H60:H64)))</f>
        <v>#DIV/0!</v>
      </c>
    </row>
    <row r="80" spans="1:8" ht="15" customHeight="1" x14ac:dyDescent="0.2">
      <c r="A80" s="69" t="s">
        <v>107</v>
      </c>
      <c r="B80" s="68"/>
      <c r="C80" s="102">
        <v>0.98650000000000004</v>
      </c>
      <c r="D80" s="102">
        <f t="shared" si="12"/>
        <v>0</v>
      </c>
      <c r="E80" s="102">
        <v>0.95240000000000002</v>
      </c>
      <c r="F80" s="102">
        <f t="shared" ref="F80:F87" si="17">D80*E80</f>
        <v>0</v>
      </c>
      <c r="G80" s="102" t="e">
        <f t="shared" ref="G80:G87" si="18">(F80/$F$101)*100</f>
        <v>#DIV/0!</v>
      </c>
      <c r="H80" s="102" t="e">
        <f t="shared" si="16"/>
        <v>#DIV/0!</v>
      </c>
    </row>
    <row r="81" spans="1:8" ht="15" customHeight="1" x14ac:dyDescent="0.2">
      <c r="A81" s="69" t="s">
        <v>108</v>
      </c>
      <c r="B81" s="68"/>
      <c r="C81" s="102">
        <v>0.97970000000000002</v>
      </c>
      <c r="D81" s="102">
        <f t="shared" si="12"/>
        <v>0</v>
      </c>
      <c r="E81" s="102">
        <v>0.95199999999999996</v>
      </c>
      <c r="F81" s="102">
        <f t="shared" si="17"/>
        <v>0</v>
      </c>
      <c r="G81" s="102" t="e">
        <f t="shared" si="18"/>
        <v>#DIV/0!</v>
      </c>
      <c r="H81" s="102" t="e">
        <f t="shared" si="16"/>
        <v>#DIV/0!</v>
      </c>
    </row>
    <row r="82" spans="1:8" s="70" customFormat="1" ht="15" customHeight="1" x14ac:dyDescent="0.2">
      <c r="A82" s="69" t="s">
        <v>109</v>
      </c>
      <c r="B82" s="68"/>
      <c r="C82" s="102">
        <v>0.97240000000000004</v>
      </c>
      <c r="D82" s="102">
        <f t="shared" si="12"/>
        <v>0</v>
      </c>
      <c r="E82" s="102">
        <v>0.95650000000000002</v>
      </c>
      <c r="F82" s="102">
        <f t="shared" si="17"/>
        <v>0</v>
      </c>
      <c r="G82" s="102" t="e">
        <f t="shared" si="18"/>
        <v>#DIV/0!</v>
      </c>
      <c r="H82" s="102" t="e">
        <f t="shared" si="16"/>
        <v>#DIV/0!</v>
      </c>
    </row>
    <row r="83" spans="1:8" ht="15" customHeight="1" x14ac:dyDescent="0.2">
      <c r="A83" s="69" t="s">
        <v>111</v>
      </c>
      <c r="B83" s="68"/>
      <c r="C83" s="102">
        <v>0.96630000000000005</v>
      </c>
      <c r="D83" s="102">
        <f t="shared" si="12"/>
        <v>0</v>
      </c>
      <c r="E83" s="102">
        <v>0.95620000000000005</v>
      </c>
      <c r="F83" s="102">
        <f t="shared" si="17"/>
        <v>0</v>
      </c>
      <c r="G83" s="102" t="e">
        <f t="shared" si="18"/>
        <v>#DIV/0!</v>
      </c>
      <c r="H83" s="102" t="e">
        <f t="shared" si="16"/>
        <v>#DIV/0!</v>
      </c>
    </row>
    <row r="84" spans="1:8" ht="15" customHeight="1" x14ac:dyDescent="0.2">
      <c r="A84" s="69" t="s">
        <v>112</v>
      </c>
      <c r="B84" s="68"/>
      <c r="C84" s="102">
        <v>0.96030000000000004</v>
      </c>
      <c r="D84" s="102">
        <f t="shared" si="12"/>
        <v>0</v>
      </c>
      <c r="E84" s="102">
        <v>0.95599999999999996</v>
      </c>
      <c r="F84" s="102">
        <f t="shared" si="17"/>
        <v>0</v>
      </c>
      <c r="G84" s="102" t="e">
        <f t="shared" si="18"/>
        <v>#DIV/0!</v>
      </c>
      <c r="H84" s="102" t="e">
        <f t="shared" si="16"/>
        <v>#DIV/0!</v>
      </c>
    </row>
    <row r="85" spans="1:8" ht="15" customHeight="1" x14ac:dyDescent="0.2">
      <c r="A85" s="69" t="s">
        <v>113</v>
      </c>
      <c r="B85" s="68"/>
      <c r="C85" s="102">
        <v>0.96089999999999998</v>
      </c>
      <c r="D85" s="102">
        <f t="shared" si="12"/>
        <v>0</v>
      </c>
      <c r="E85" s="102">
        <v>0.96</v>
      </c>
      <c r="F85" s="102">
        <f t="shared" si="17"/>
        <v>0</v>
      </c>
      <c r="G85" s="102" t="e">
        <f t="shared" si="18"/>
        <v>#DIV/0!</v>
      </c>
      <c r="H85" s="102" t="e">
        <f t="shared" si="16"/>
        <v>#DIV/0!</v>
      </c>
    </row>
    <row r="86" spans="1:8" ht="15" customHeight="1" x14ac:dyDescent="0.2">
      <c r="A86" s="69" t="s">
        <v>114</v>
      </c>
      <c r="B86" s="68"/>
      <c r="C86" s="102">
        <v>0.94989999999999997</v>
      </c>
      <c r="D86" s="102">
        <f t="shared" si="12"/>
        <v>0</v>
      </c>
      <c r="E86" s="102">
        <v>0.95950000000000002</v>
      </c>
      <c r="F86" s="102">
        <f t="shared" si="17"/>
        <v>0</v>
      </c>
      <c r="G86" s="102" t="e">
        <f t="shared" si="18"/>
        <v>#DIV/0!</v>
      </c>
      <c r="H86" s="102" t="e">
        <f t="shared" si="16"/>
        <v>#DIV/0!</v>
      </c>
    </row>
    <row r="87" spans="1:8" ht="15" customHeight="1" x14ac:dyDescent="0.2">
      <c r="A87" s="69" t="s">
        <v>115</v>
      </c>
      <c r="B87" s="68"/>
      <c r="C87" s="102">
        <v>0.94430000000000003</v>
      </c>
      <c r="D87" s="102">
        <f t="shared" si="12"/>
        <v>0</v>
      </c>
      <c r="E87" s="102">
        <v>0.95930000000000004</v>
      </c>
      <c r="F87" s="102">
        <f t="shared" si="17"/>
        <v>0</v>
      </c>
      <c r="G87" s="102" t="e">
        <f t="shared" si="18"/>
        <v>#DIV/0!</v>
      </c>
      <c r="H87" s="102" t="e">
        <f t="shared" si="16"/>
        <v>#DIV/0!</v>
      </c>
    </row>
    <row r="88" spans="1:8" ht="15" customHeight="1" x14ac:dyDescent="0.25">
      <c r="A88" s="51" t="s">
        <v>116</v>
      </c>
      <c r="B88" s="50"/>
      <c r="C88" s="103"/>
      <c r="D88" s="103">
        <f>SUM(D80:D87)</f>
        <v>0</v>
      </c>
      <c r="E88" s="103"/>
      <c r="F88" s="103">
        <f t="shared" ref="F88:H88" si="19">SUM(F80:F87)</f>
        <v>0</v>
      </c>
      <c r="G88" s="103" t="e">
        <f t="shared" si="19"/>
        <v>#DIV/0!</v>
      </c>
      <c r="H88" s="103" t="e">
        <f t="shared" si="19"/>
        <v>#DIV/0!</v>
      </c>
    </row>
    <row r="89" spans="1:8" ht="15" customHeight="1" x14ac:dyDescent="0.2">
      <c r="A89" s="69" t="s">
        <v>117</v>
      </c>
      <c r="B89" s="68"/>
      <c r="C89" s="102">
        <v>0.97970000000000002</v>
      </c>
      <c r="D89" s="102">
        <f t="shared" ref="D89:D97" si="20">B89*C89</f>
        <v>0</v>
      </c>
      <c r="E89" s="102">
        <v>0.95199999999999996</v>
      </c>
      <c r="F89" s="102">
        <f t="shared" ref="F89:F97" si="21">D89*E89</f>
        <v>0</v>
      </c>
      <c r="G89" s="102" t="e">
        <f t="shared" ref="G89:G97" si="22">(F89/$F$101)*100</f>
        <v>#DIV/0!</v>
      </c>
      <c r="H89" s="102" t="e">
        <f t="shared" si="16"/>
        <v>#DIV/0!</v>
      </c>
    </row>
    <row r="90" spans="1:8" ht="15" customHeight="1" x14ac:dyDescent="0.2">
      <c r="A90" s="69" t="s">
        <v>118</v>
      </c>
      <c r="B90" s="68"/>
      <c r="C90" s="102">
        <v>0.97299999999999998</v>
      </c>
      <c r="D90" s="102">
        <f t="shared" si="20"/>
        <v>0</v>
      </c>
      <c r="E90" s="102">
        <v>0.95169999999999999</v>
      </c>
      <c r="F90" s="102">
        <f t="shared" si="21"/>
        <v>0</v>
      </c>
      <c r="G90" s="102" t="e">
        <f t="shared" si="22"/>
        <v>#DIV/0!</v>
      </c>
      <c r="H90" s="102" t="e">
        <f t="shared" si="16"/>
        <v>#DIV/0!</v>
      </c>
    </row>
    <row r="91" spans="1:8" ht="15" customHeight="1" x14ac:dyDescent="0.2">
      <c r="A91" s="69" t="s">
        <v>119</v>
      </c>
      <c r="B91" s="68"/>
      <c r="C91" s="102">
        <v>0.96630000000000005</v>
      </c>
      <c r="D91" s="102">
        <f t="shared" si="20"/>
        <v>0</v>
      </c>
      <c r="E91" s="102">
        <v>0.95620000000000005</v>
      </c>
      <c r="F91" s="102">
        <f t="shared" si="21"/>
        <v>0</v>
      </c>
      <c r="G91" s="102" t="e">
        <f t="shared" si="22"/>
        <v>#DIV/0!</v>
      </c>
      <c r="H91" s="102" t="e">
        <f t="shared" si="16"/>
        <v>#DIV/0!</v>
      </c>
    </row>
    <row r="92" spans="1:8" s="70" customFormat="1" ht="15" customHeight="1" x14ac:dyDescent="0.2">
      <c r="A92" s="69" t="s">
        <v>120</v>
      </c>
      <c r="B92" s="68"/>
      <c r="C92" s="102">
        <v>0.96030000000000004</v>
      </c>
      <c r="D92" s="102">
        <f t="shared" si="20"/>
        <v>0</v>
      </c>
      <c r="E92" s="102">
        <v>0.95599999999999996</v>
      </c>
      <c r="F92" s="102">
        <f t="shared" si="21"/>
        <v>0</v>
      </c>
      <c r="G92" s="102" t="e">
        <f t="shared" si="22"/>
        <v>#DIV/0!</v>
      </c>
      <c r="H92" s="102" t="e">
        <f t="shared" si="16"/>
        <v>#DIV/0!</v>
      </c>
    </row>
    <row r="93" spans="1:8" s="70" customFormat="1" ht="15" customHeight="1" x14ac:dyDescent="0.2">
      <c r="A93" s="69" t="s">
        <v>121</v>
      </c>
      <c r="B93" s="68"/>
      <c r="C93" s="102">
        <v>0.94520000000000004</v>
      </c>
      <c r="D93" s="102">
        <f t="shared" si="20"/>
        <v>0</v>
      </c>
      <c r="E93" s="102">
        <v>0.95569999999999999</v>
      </c>
      <c r="F93" s="102">
        <f t="shared" si="21"/>
        <v>0</v>
      </c>
      <c r="G93" s="102" t="e">
        <f t="shared" si="22"/>
        <v>#DIV/0!</v>
      </c>
      <c r="H93" s="102" t="e">
        <f t="shared" si="16"/>
        <v>#DIV/0!</v>
      </c>
    </row>
    <row r="94" spans="1:8" ht="15" customHeight="1" x14ac:dyDescent="0.2">
      <c r="A94" s="69" t="s">
        <v>122</v>
      </c>
      <c r="B94" s="68"/>
      <c r="C94" s="102">
        <v>0.95540000000000003</v>
      </c>
      <c r="D94" s="102">
        <f t="shared" si="20"/>
        <v>0</v>
      </c>
      <c r="E94" s="102">
        <v>0.95379999999999998</v>
      </c>
      <c r="F94" s="102">
        <f t="shared" si="21"/>
        <v>0</v>
      </c>
      <c r="G94" s="102" t="e">
        <f t="shared" si="22"/>
        <v>#DIV/0!</v>
      </c>
      <c r="H94" s="102" t="e">
        <f t="shared" si="16"/>
        <v>#DIV/0!</v>
      </c>
    </row>
    <row r="95" spans="1:8" ht="15" customHeight="1" x14ac:dyDescent="0.2">
      <c r="A95" s="69" t="s">
        <v>123</v>
      </c>
      <c r="B95" s="68"/>
      <c r="C95" s="102">
        <v>0.94430000000000003</v>
      </c>
      <c r="D95" s="102">
        <f t="shared" si="20"/>
        <v>0</v>
      </c>
      <c r="E95" s="102">
        <v>0.95930000000000004</v>
      </c>
      <c r="F95" s="102">
        <f t="shared" si="21"/>
        <v>0</v>
      </c>
      <c r="G95" s="102" t="e">
        <f t="shared" si="22"/>
        <v>#DIV/0!</v>
      </c>
      <c r="H95" s="102" t="e">
        <f t="shared" si="16"/>
        <v>#DIV/0!</v>
      </c>
    </row>
    <row r="96" spans="1:8" ht="15" customHeight="1" x14ac:dyDescent="0.2">
      <c r="A96" s="69" t="s">
        <v>124</v>
      </c>
      <c r="B96" s="68"/>
      <c r="C96" s="102">
        <v>0.94989999999999997</v>
      </c>
      <c r="D96" s="102">
        <f t="shared" si="20"/>
        <v>0</v>
      </c>
      <c r="E96" s="102">
        <v>0.95950000000000002</v>
      </c>
      <c r="F96" s="102">
        <f t="shared" si="21"/>
        <v>0</v>
      </c>
      <c r="G96" s="102" t="e">
        <f t="shared" si="22"/>
        <v>#DIV/0!</v>
      </c>
      <c r="H96" s="102" t="e">
        <f t="shared" si="16"/>
        <v>#DIV/0!</v>
      </c>
    </row>
    <row r="97" spans="1:8" s="46" customFormat="1" ht="15" customHeight="1" x14ac:dyDescent="0.2">
      <c r="A97" s="69" t="s">
        <v>125</v>
      </c>
      <c r="B97" s="68"/>
      <c r="C97" s="102">
        <v>0.93879999999999997</v>
      </c>
      <c r="D97" s="102">
        <f t="shared" si="20"/>
        <v>0</v>
      </c>
      <c r="E97" s="102">
        <v>0.95899999999999996</v>
      </c>
      <c r="F97" s="102">
        <f t="shared" si="21"/>
        <v>0</v>
      </c>
      <c r="G97" s="102" t="e">
        <f t="shared" si="22"/>
        <v>#DIV/0!</v>
      </c>
      <c r="H97" s="102" t="e">
        <f t="shared" si="16"/>
        <v>#DIV/0!</v>
      </c>
    </row>
    <row r="98" spans="1:8" s="46" customFormat="1" ht="15" customHeight="1" x14ac:dyDescent="0.25">
      <c r="A98" s="51" t="s">
        <v>126</v>
      </c>
      <c r="B98" s="64"/>
      <c r="C98" s="103"/>
      <c r="D98" s="103">
        <f>SUM(D89:D97)</f>
        <v>0</v>
      </c>
      <c r="E98" s="103"/>
      <c r="F98" s="103">
        <f t="shared" ref="F98:H98" si="23">SUM(F89:F97)</f>
        <v>0</v>
      </c>
      <c r="G98" s="103" t="e">
        <f t="shared" si="23"/>
        <v>#DIV/0!</v>
      </c>
      <c r="H98" s="103" t="e">
        <f t="shared" si="23"/>
        <v>#DIV/0!</v>
      </c>
    </row>
    <row r="99" spans="1:8" s="46" customFormat="1" ht="15" customHeight="1" x14ac:dyDescent="0.25">
      <c r="A99" s="51" t="s">
        <v>127</v>
      </c>
      <c r="B99" s="64"/>
      <c r="C99" s="103"/>
      <c r="D99" s="103">
        <f>D88+D98</f>
        <v>0</v>
      </c>
      <c r="E99" s="103"/>
      <c r="F99" s="103">
        <f t="shared" ref="F99:H99" si="24">F88+F98</f>
        <v>0</v>
      </c>
      <c r="G99" s="103" t="e">
        <f t="shared" si="24"/>
        <v>#DIV/0!</v>
      </c>
      <c r="H99" s="103" t="e">
        <f t="shared" si="24"/>
        <v>#DIV/0!</v>
      </c>
    </row>
    <row r="100" spans="1:8" s="46" customFormat="1" ht="16.5" customHeight="1" x14ac:dyDescent="0.35">
      <c r="A100" s="104" t="s">
        <v>149</v>
      </c>
      <c r="B100" s="105"/>
      <c r="C100" s="63"/>
      <c r="D100" s="106">
        <f>+D34+D59+D79+D99</f>
        <v>0</v>
      </c>
      <c r="E100" s="63"/>
      <c r="F100" s="63"/>
      <c r="G100" s="63"/>
      <c r="H100"/>
    </row>
    <row r="101" spans="1:8" s="46" customFormat="1" ht="18.75" x14ac:dyDescent="0.35">
      <c r="A101" s="107" t="s">
        <v>150</v>
      </c>
      <c r="B101" s="108"/>
      <c r="C101" s="59"/>
      <c r="D101" s="63"/>
      <c r="E101" s="83"/>
      <c r="F101" s="109">
        <f>F34+F59+F79+F99</f>
        <v>0</v>
      </c>
      <c r="G101" s="63"/>
      <c r="H101"/>
    </row>
    <row r="102" spans="1:8" s="46" customFormat="1" ht="15.75" x14ac:dyDescent="0.25">
      <c r="A102" s="51" t="s">
        <v>85</v>
      </c>
      <c r="B102" s="50"/>
      <c r="C102" s="103"/>
      <c r="D102" s="103">
        <f>D59</f>
        <v>0</v>
      </c>
      <c r="E102" s="103"/>
      <c r="F102" s="103">
        <f t="shared" ref="F102:H102" si="25">F59</f>
        <v>0</v>
      </c>
      <c r="G102" s="103" t="e">
        <f t="shared" si="25"/>
        <v>#DIV/0!</v>
      </c>
      <c r="H102" s="103" t="e">
        <f t="shared" si="25"/>
        <v>#DIV/0!</v>
      </c>
    </row>
    <row r="105" spans="1:8" x14ac:dyDescent="0.2">
      <c r="A105" s="110"/>
    </row>
    <row r="106" spans="1:8" x14ac:dyDescent="0.2">
      <c r="A106" s="142" t="s">
        <v>157</v>
      </c>
      <c r="B106" s="142"/>
      <c r="C106" s="142"/>
      <c r="D106" s="142"/>
      <c r="E106" s="142"/>
      <c r="F106" s="142"/>
      <c r="G106" s="142"/>
      <c r="H106" s="142"/>
    </row>
    <row r="168" spans="1:7" s="46" customFormat="1" x14ac:dyDescent="0.2">
      <c r="A168"/>
      <c r="B168"/>
      <c r="C168"/>
      <c r="D168"/>
      <c r="E168"/>
      <c r="F168"/>
      <c r="G168"/>
    </row>
    <row r="169" spans="1:7" s="46" customFormat="1" x14ac:dyDescent="0.2">
      <c r="A169"/>
      <c r="B169"/>
      <c r="C169"/>
      <c r="D169"/>
      <c r="E169"/>
      <c r="F169"/>
      <c r="G169"/>
    </row>
    <row r="170" spans="1:7" s="46" customFormat="1" x14ac:dyDescent="0.2">
      <c r="A170"/>
      <c r="B170"/>
      <c r="C170"/>
      <c r="D170"/>
      <c r="E170"/>
      <c r="F170"/>
      <c r="G170"/>
    </row>
    <row r="171" spans="1:7" s="46" customFormat="1" x14ac:dyDescent="0.2">
      <c r="A171" s="2"/>
      <c r="B171"/>
      <c r="C171"/>
      <c r="D171"/>
      <c r="E171"/>
      <c r="F171"/>
      <c r="G171"/>
    </row>
    <row r="172" spans="1:7" s="46" customFormat="1" x14ac:dyDescent="0.2">
      <c r="A172" s="2"/>
      <c r="B172"/>
      <c r="C172"/>
      <c r="D172"/>
      <c r="E172"/>
      <c r="F172"/>
      <c r="G172"/>
    </row>
    <row r="173" spans="1:7" s="46" customFormat="1" x14ac:dyDescent="0.2">
      <c r="A173"/>
      <c r="B173"/>
      <c r="C173"/>
      <c r="D173"/>
      <c r="E173"/>
      <c r="F173"/>
      <c r="G173"/>
    </row>
    <row r="174" spans="1:7" s="46" customFormat="1" x14ac:dyDescent="0.2">
      <c r="A174" s="2"/>
      <c r="B174"/>
      <c r="C174"/>
      <c r="D174"/>
      <c r="E174"/>
      <c r="F174"/>
      <c r="G174"/>
    </row>
    <row r="175" spans="1:7" s="46" customFormat="1" x14ac:dyDescent="0.2">
      <c r="A175" s="2"/>
      <c r="B175"/>
      <c r="C175"/>
      <c r="D175"/>
      <c r="E175"/>
      <c r="F175"/>
      <c r="G175"/>
    </row>
    <row r="176" spans="1:7" s="46" customFormat="1" x14ac:dyDescent="0.2">
      <c r="A176" s="2"/>
      <c r="B176"/>
      <c r="C176"/>
      <c r="D176"/>
      <c r="E176"/>
      <c r="F176"/>
      <c r="G176"/>
    </row>
    <row r="177" spans="1:7" s="46" customFormat="1" x14ac:dyDescent="0.2">
      <c r="A177"/>
      <c r="B177"/>
      <c r="C177"/>
      <c r="D177"/>
      <c r="E177"/>
      <c r="F177"/>
      <c r="G177"/>
    </row>
    <row r="178" spans="1:7" s="46" customFormat="1" x14ac:dyDescent="0.2">
      <c r="A178" s="2"/>
      <c r="B178"/>
      <c r="C178"/>
      <c r="D178"/>
      <c r="E178"/>
      <c r="F178"/>
      <c r="G178"/>
    </row>
    <row r="179" spans="1:7" s="46" customFormat="1" x14ac:dyDescent="0.2">
      <c r="A179" s="2"/>
      <c r="B179"/>
      <c r="C179"/>
      <c r="D179"/>
      <c r="E179"/>
      <c r="F179"/>
      <c r="G179"/>
    </row>
    <row r="180" spans="1:7" s="46" customFormat="1" x14ac:dyDescent="0.2">
      <c r="A180" s="2"/>
      <c r="B180"/>
      <c r="C180"/>
      <c r="D180"/>
      <c r="E180"/>
      <c r="F180"/>
      <c r="G180"/>
    </row>
    <row r="181" spans="1:7" s="46" customFormat="1" x14ac:dyDescent="0.2">
      <c r="A181"/>
      <c r="B181"/>
      <c r="C181"/>
      <c r="D181"/>
      <c r="E181"/>
      <c r="F181"/>
      <c r="G181"/>
    </row>
    <row r="182" spans="1:7" s="46" customFormat="1" x14ac:dyDescent="0.2">
      <c r="A182"/>
      <c r="B182"/>
      <c r="C182"/>
      <c r="D182"/>
      <c r="E182"/>
      <c r="F182"/>
      <c r="G182"/>
    </row>
    <row r="183" spans="1:7" s="46" customFormat="1" x14ac:dyDescent="0.2">
      <c r="A183"/>
      <c r="B183"/>
      <c r="C183"/>
      <c r="D183"/>
      <c r="E183"/>
      <c r="F183"/>
      <c r="G183"/>
    </row>
    <row r="184" spans="1:7" s="46" customFormat="1" x14ac:dyDescent="0.2">
      <c r="A184"/>
      <c r="B184"/>
      <c r="C184"/>
      <c r="D184"/>
      <c r="E184"/>
      <c r="F184"/>
      <c r="G184"/>
    </row>
    <row r="185" spans="1:7" s="46" customFormat="1" x14ac:dyDescent="0.2">
      <c r="A185"/>
      <c r="B185"/>
      <c r="C185"/>
      <c r="D185"/>
      <c r="E185"/>
      <c r="F185"/>
      <c r="G185"/>
    </row>
    <row r="186" spans="1:7" s="46" customFormat="1" x14ac:dyDescent="0.2">
      <c r="A186"/>
      <c r="B186"/>
      <c r="C186"/>
      <c r="D186"/>
      <c r="E186"/>
      <c r="F186"/>
      <c r="G186"/>
    </row>
    <row r="187" spans="1:7" s="46" customFormat="1" x14ac:dyDescent="0.2">
      <c r="A187"/>
      <c r="B187"/>
      <c r="C187"/>
      <c r="D187"/>
      <c r="E187"/>
      <c r="F187"/>
      <c r="G187"/>
    </row>
    <row r="188" spans="1:7" s="46" customFormat="1" x14ac:dyDescent="0.2">
      <c r="A188"/>
      <c r="B188"/>
      <c r="C188"/>
      <c r="D188"/>
      <c r="E188"/>
      <c r="F188"/>
      <c r="G188"/>
    </row>
    <row r="189" spans="1:7" s="46" customFormat="1" x14ac:dyDescent="0.2">
      <c r="A189"/>
      <c r="B189"/>
      <c r="C189"/>
      <c r="D189"/>
      <c r="E189"/>
      <c r="F189"/>
      <c r="G189"/>
    </row>
    <row r="190" spans="1:7" s="46" customFormat="1" x14ac:dyDescent="0.2">
      <c r="A190"/>
      <c r="B190"/>
      <c r="C190"/>
      <c r="D190"/>
      <c r="E190"/>
      <c r="F190"/>
      <c r="G190"/>
    </row>
    <row r="191" spans="1:7" s="46" customFormat="1" x14ac:dyDescent="0.2">
      <c r="A191"/>
      <c r="B191"/>
      <c r="C191"/>
      <c r="D191"/>
      <c r="E191"/>
      <c r="F191"/>
      <c r="G191"/>
    </row>
    <row r="192" spans="1:7" s="46" customFormat="1" x14ac:dyDescent="0.2">
      <c r="A192" s="2"/>
      <c r="B192"/>
      <c r="C192"/>
      <c r="D192"/>
      <c r="E192"/>
      <c r="F192"/>
      <c r="G192"/>
    </row>
    <row r="193" spans="1:7" s="46" customFormat="1" x14ac:dyDescent="0.2">
      <c r="A193"/>
      <c r="B193"/>
      <c r="C193"/>
      <c r="D193"/>
      <c r="E193"/>
      <c r="F193"/>
      <c r="G193"/>
    </row>
    <row r="194" spans="1:7" s="46" customFormat="1" x14ac:dyDescent="0.2">
      <c r="A194"/>
      <c r="B194"/>
      <c r="C194"/>
      <c r="D194"/>
      <c r="E194"/>
      <c r="F194"/>
      <c r="G194"/>
    </row>
    <row r="195" spans="1:7" s="46" customFormat="1" x14ac:dyDescent="0.2">
      <c r="A195"/>
      <c r="B195"/>
      <c r="C195"/>
      <c r="D195"/>
      <c r="E195"/>
      <c r="F195"/>
      <c r="G195"/>
    </row>
    <row r="196" spans="1:7" s="46" customFormat="1" x14ac:dyDescent="0.2">
      <c r="A196"/>
      <c r="B196"/>
      <c r="C196"/>
      <c r="D196"/>
      <c r="E196"/>
      <c r="F196"/>
      <c r="G196"/>
    </row>
    <row r="197" spans="1:7" s="46" customFormat="1" x14ac:dyDescent="0.2">
      <c r="A197"/>
      <c r="B197"/>
      <c r="C197"/>
      <c r="D197"/>
      <c r="E197"/>
      <c r="F197"/>
      <c r="G197"/>
    </row>
    <row r="198" spans="1:7" s="46" customFormat="1" x14ac:dyDescent="0.2">
      <c r="A198"/>
      <c r="B198"/>
      <c r="C198"/>
      <c r="D198"/>
      <c r="E198"/>
      <c r="F198"/>
      <c r="G198"/>
    </row>
    <row r="199" spans="1:7" s="46" customFormat="1" x14ac:dyDescent="0.2">
      <c r="A199"/>
      <c r="B199"/>
      <c r="C199"/>
      <c r="D199"/>
      <c r="E199"/>
      <c r="F199"/>
      <c r="G199"/>
    </row>
    <row r="200" spans="1:7" s="46" customFormat="1" x14ac:dyDescent="0.2">
      <c r="A200"/>
      <c r="B200"/>
      <c r="C200"/>
      <c r="D200"/>
      <c r="E200"/>
      <c r="F200"/>
      <c r="G200"/>
    </row>
    <row r="201" spans="1:7" s="46" customFormat="1" x14ac:dyDescent="0.2">
      <c r="A201"/>
      <c r="B201"/>
      <c r="C201"/>
      <c r="D201"/>
      <c r="E201"/>
      <c r="F201"/>
      <c r="G201"/>
    </row>
    <row r="202" spans="1:7" s="46" customFormat="1" x14ac:dyDescent="0.2">
      <c r="A202"/>
      <c r="B202"/>
      <c r="C202"/>
      <c r="D202"/>
      <c r="E202"/>
      <c r="F202"/>
      <c r="G202"/>
    </row>
    <row r="203" spans="1:7" s="46" customFormat="1" x14ac:dyDescent="0.2">
      <c r="A203"/>
      <c r="B203"/>
      <c r="C203"/>
      <c r="D203"/>
      <c r="E203"/>
      <c r="F203"/>
      <c r="G203"/>
    </row>
    <row r="204" spans="1:7" s="46" customFormat="1" x14ac:dyDescent="0.2">
      <c r="A204" s="2"/>
      <c r="B204"/>
      <c r="C204"/>
      <c r="D204"/>
      <c r="E204"/>
      <c r="F204"/>
      <c r="G204"/>
    </row>
    <row r="205" spans="1:7" s="46" customFormat="1" x14ac:dyDescent="0.2">
      <c r="A205"/>
      <c r="B205"/>
      <c r="C205"/>
      <c r="D205"/>
      <c r="E205"/>
      <c r="F205"/>
      <c r="G205"/>
    </row>
    <row r="206" spans="1:7" s="46" customFormat="1" x14ac:dyDescent="0.2">
      <c r="A206"/>
      <c r="B206"/>
      <c r="C206"/>
      <c r="D206"/>
      <c r="E206"/>
      <c r="F206"/>
      <c r="G206"/>
    </row>
    <row r="207" spans="1:7" s="46" customFormat="1" x14ac:dyDescent="0.2">
      <c r="A207"/>
      <c r="B207"/>
      <c r="C207"/>
      <c r="D207"/>
      <c r="E207"/>
      <c r="F207"/>
      <c r="G207"/>
    </row>
    <row r="208" spans="1:7" s="46" customFormat="1" x14ac:dyDescent="0.2">
      <c r="A208"/>
      <c r="B208"/>
      <c r="C208"/>
      <c r="D208"/>
      <c r="E208"/>
      <c r="F208"/>
      <c r="G208"/>
    </row>
    <row r="209" spans="1:7" s="46" customFormat="1" x14ac:dyDescent="0.2">
      <c r="A209"/>
      <c r="B209"/>
      <c r="C209"/>
      <c r="D209"/>
      <c r="E209"/>
      <c r="F209"/>
      <c r="G209"/>
    </row>
    <row r="210" spans="1:7" s="46" customFormat="1" x14ac:dyDescent="0.2">
      <c r="A210" s="2"/>
      <c r="B210"/>
      <c r="C210"/>
      <c r="D210"/>
      <c r="E210"/>
      <c r="F210"/>
      <c r="G210"/>
    </row>
    <row r="211" spans="1:7" s="46" customFormat="1" x14ac:dyDescent="0.2">
      <c r="A211" s="2"/>
      <c r="B211"/>
      <c r="C211"/>
      <c r="D211"/>
      <c r="E211"/>
      <c r="F211"/>
      <c r="G211"/>
    </row>
    <row r="212" spans="1:7" s="46" customFormat="1" x14ac:dyDescent="0.2">
      <c r="A212"/>
      <c r="B212"/>
      <c r="C212"/>
      <c r="D212"/>
      <c r="E212"/>
      <c r="F212"/>
      <c r="G212"/>
    </row>
    <row r="213" spans="1:7" s="46" customFormat="1" x14ac:dyDescent="0.2">
      <c r="A213"/>
      <c r="B213"/>
      <c r="C213"/>
      <c r="D213"/>
      <c r="E213"/>
      <c r="F213"/>
      <c r="G213"/>
    </row>
    <row r="214" spans="1:7" s="46" customFormat="1" x14ac:dyDescent="0.2">
      <c r="A214"/>
      <c r="B214"/>
      <c r="C214"/>
      <c r="D214"/>
      <c r="E214"/>
      <c r="F214"/>
      <c r="G214"/>
    </row>
    <row r="215" spans="1:7" s="46" customFormat="1" x14ac:dyDescent="0.2">
      <c r="A215"/>
      <c r="B215"/>
      <c r="C215"/>
      <c r="D215"/>
      <c r="E215"/>
      <c r="F215"/>
      <c r="G215"/>
    </row>
    <row r="216" spans="1:7" s="46" customFormat="1" x14ac:dyDescent="0.2">
      <c r="A216" s="2"/>
      <c r="B216"/>
      <c r="C216"/>
      <c r="D216"/>
      <c r="E216"/>
      <c r="F216"/>
      <c r="G216"/>
    </row>
    <row r="217" spans="1:7" s="46" customFormat="1" x14ac:dyDescent="0.2">
      <c r="A217"/>
      <c r="B217"/>
      <c r="C217"/>
      <c r="D217"/>
      <c r="E217"/>
      <c r="F217"/>
      <c r="G217"/>
    </row>
    <row r="218" spans="1:7" s="46" customFormat="1" x14ac:dyDescent="0.2">
      <c r="A218" s="2"/>
      <c r="B218"/>
      <c r="C218"/>
      <c r="D218"/>
      <c r="E218"/>
      <c r="F218"/>
      <c r="G218"/>
    </row>
    <row r="219" spans="1:7" s="46" customFormat="1" x14ac:dyDescent="0.2">
      <c r="A219"/>
      <c r="B219"/>
      <c r="C219"/>
      <c r="D219"/>
      <c r="E219"/>
      <c r="F219"/>
      <c r="G219"/>
    </row>
    <row r="220" spans="1:7" s="46" customFormat="1" x14ac:dyDescent="0.2">
      <c r="A220"/>
      <c r="B220"/>
      <c r="C220"/>
      <c r="D220"/>
      <c r="E220"/>
      <c r="F220"/>
      <c r="G220"/>
    </row>
    <row r="221" spans="1:7" s="46" customFormat="1" x14ac:dyDescent="0.2">
      <c r="A221" s="2"/>
      <c r="B221"/>
      <c r="C221"/>
      <c r="D221"/>
      <c r="E221"/>
      <c r="F221"/>
      <c r="G221"/>
    </row>
    <row r="222" spans="1:7" s="46" customFormat="1" x14ac:dyDescent="0.2">
      <c r="A222"/>
      <c r="B222"/>
      <c r="C222"/>
      <c r="D222"/>
      <c r="E222"/>
      <c r="F222"/>
      <c r="G222"/>
    </row>
    <row r="223" spans="1:7" s="46" customFormat="1" x14ac:dyDescent="0.2">
      <c r="A223"/>
      <c r="B223"/>
      <c r="C223"/>
      <c r="D223"/>
      <c r="E223"/>
      <c r="F223"/>
      <c r="G223"/>
    </row>
    <row r="224" spans="1:7" s="46" customFormat="1" x14ac:dyDescent="0.2">
      <c r="A224" s="2"/>
      <c r="B224"/>
      <c r="C224"/>
      <c r="D224"/>
      <c r="E224"/>
      <c r="F224"/>
      <c r="G224"/>
    </row>
    <row r="225" spans="1:7" s="46" customFormat="1" x14ac:dyDescent="0.2">
      <c r="A225"/>
      <c r="B225"/>
      <c r="C225"/>
      <c r="D225"/>
      <c r="E225"/>
      <c r="F225"/>
      <c r="G225"/>
    </row>
    <row r="226" spans="1:7" s="46" customFormat="1" x14ac:dyDescent="0.2">
      <c r="A226"/>
      <c r="B226"/>
      <c r="C226"/>
      <c r="D226"/>
      <c r="E226"/>
      <c r="F226"/>
      <c r="G226"/>
    </row>
    <row r="227" spans="1:7" s="46" customFormat="1" x14ac:dyDescent="0.2">
      <c r="A227"/>
      <c r="B227"/>
      <c r="C227"/>
      <c r="D227"/>
      <c r="E227"/>
      <c r="F227"/>
      <c r="G227"/>
    </row>
    <row r="228" spans="1:7" s="46" customFormat="1" x14ac:dyDescent="0.2">
      <c r="A228"/>
      <c r="B228"/>
      <c r="C228"/>
      <c r="D228"/>
      <c r="E228"/>
      <c r="F228"/>
      <c r="G228"/>
    </row>
    <row r="229" spans="1:7" s="46" customFormat="1" x14ac:dyDescent="0.2">
      <c r="A229"/>
      <c r="B229"/>
      <c r="C229"/>
      <c r="D229"/>
      <c r="E229"/>
      <c r="F229"/>
      <c r="G229"/>
    </row>
    <row r="230" spans="1:7" s="46" customFormat="1" x14ac:dyDescent="0.2">
      <c r="A230"/>
      <c r="B230"/>
      <c r="C230"/>
      <c r="D230"/>
      <c r="E230"/>
      <c r="F230"/>
      <c r="G230"/>
    </row>
    <row r="231" spans="1:7" s="46" customFormat="1" x14ac:dyDescent="0.2">
      <c r="A231"/>
      <c r="B231"/>
      <c r="C231"/>
      <c r="D231"/>
      <c r="E231"/>
      <c r="F231"/>
      <c r="G231"/>
    </row>
    <row r="232" spans="1:7" s="46" customFormat="1" x14ac:dyDescent="0.2">
      <c r="A232"/>
      <c r="B232"/>
      <c r="C232"/>
      <c r="D232"/>
      <c r="E232"/>
      <c r="F232"/>
      <c r="G232"/>
    </row>
    <row r="233" spans="1:7" s="46" customFormat="1" x14ac:dyDescent="0.2">
      <c r="A233"/>
      <c r="B233"/>
      <c r="C233"/>
      <c r="D233"/>
      <c r="E233"/>
      <c r="F233"/>
      <c r="G233"/>
    </row>
    <row r="234" spans="1:7" s="46" customFormat="1" x14ac:dyDescent="0.2">
      <c r="A234"/>
      <c r="B234"/>
      <c r="C234"/>
      <c r="D234"/>
      <c r="E234"/>
      <c r="F234"/>
      <c r="G234"/>
    </row>
    <row r="235" spans="1:7" s="46" customFormat="1" x14ac:dyDescent="0.2">
      <c r="A235" s="2"/>
      <c r="B235"/>
      <c r="C235"/>
      <c r="D235"/>
      <c r="E235"/>
      <c r="F235"/>
      <c r="G235"/>
    </row>
    <row r="236" spans="1:7" s="46" customFormat="1" x14ac:dyDescent="0.2">
      <c r="A236"/>
      <c r="B236"/>
      <c r="C236"/>
      <c r="D236"/>
      <c r="E236"/>
      <c r="F236"/>
      <c r="G236"/>
    </row>
    <row r="237" spans="1:7" s="46" customFormat="1" x14ac:dyDescent="0.2">
      <c r="A237"/>
      <c r="B237"/>
      <c r="C237"/>
      <c r="D237"/>
      <c r="E237"/>
      <c r="F237"/>
      <c r="G237"/>
    </row>
    <row r="238" spans="1:7" s="46" customFormat="1" x14ac:dyDescent="0.2">
      <c r="A238" s="2"/>
      <c r="B238"/>
      <c r="C238"/>
      <c r="D238"/>
      <c r="E238"/>
      <c r="F238"/>
      <c r="G238"/>
    </row>
    <row r="239" spans="1:7" s="46" customFormat="1" x14ac:dyDescent="0.2">
      <c r="A239"/>
      <c r="B239"/>
      <c r="C239"/>
      <c r="D239"/>
      <c r="E239"/>
      <c r="F239"/>
      <c r="G239"/>
    </row>
    <row r="240" spans="1:7" s="46" customFormat="1" x14ac:dyDescent="0.2">
      <c r="A240"/>
      <c r="B240"/>
      <c r="C240"/>
      <c r="D240"/>
      <c r="E240"/>
      <c r="F240"/>
      <c r="G240"/>
    </row>
    <row r="241" spans="1:7" s="46" customFormat="1" x14ac:dyDescent="0.2">
      <c r="A241"/>
      <c r="B241"/>
      <c r="C241"/>
      <c r="D241"/>
      <c r="E241"/>
      <c r="F241"/>
      <c r="G241"/>
    </row>
    <row r="242" spans="1:7" s="46" customFormat="1" x14ac:dyDescent="0.2">
      <c r="A242"/>
      <c r="B242"/>
      <c r="C242"/>
      <c r="D242"/>
      <c r="E242"/>
      <c r="F242"/>
      <c r="G242"/>
    </row>
    <row r="243" spans="1:7" s="46" customFormat="1" x14ac:dyDescent="0.2">
      <c r="A243"/>
      <c r="B243"/>
      <c r="C243"/>
      <c r="D243"/>
      <c r="E243"/>
      <c r="F243"/>
      <c r="G243"/>
    </row>
    <row r="244" spans="1:7" s="46" customFormat="1" x14ac:dyDescent="0.2">
      <c r="A244"/>
      <c r="B244"/>
      <c r="C244"/>
      <c r="D244"/>
      <c r="E244"/>
      <c r="F244"/>
      <c r="G244"/>
    </row>
    <row r="245" spans="1:7" s="46" customFormat="1" x14ac:dyDescent="0.2">
      <c r="A245"/>
      <c r="B245"/>
      <c r="C245"/>
      <c r="D245"/>
      <c r="E245"/>
      <c r="F245"/>
      <c r="G245"/>
    </row>
    <row r="246" spans="1:7" s="46" customFormat="1" x14ac:dyDescent="0.2">
      <c r="A246" s="2"/>
      <c r="B246"/>
      <c r="C246"/>
      <c r="D246"/>
      <c r="E246"/>
      <c r="F246"/>
      <c r="G246"/>
    </row>
    <row r="247" spans="1:7" s="46" customFormat="1" x14ac:dyDescent="0.2">
      <c r="A247"/>
      <c r="B247"/>
      <c r="C247"/>
      <c r="D247"/>
      <c r="E247"/>
      <c r="F247"/>
      <c r="G247"/>
    </row>
    <row r="248" spans="1:7" s="46" customFormat="1" x14ac:dyDescent="0.2">
      <c r="A248"/>
      <c r="B248"/>
      <c r="C248"/>
      <c r="D248"/>
      <c r="E248"/>
      <c r="F248"/>
      <c r="G248"/>
    </row>
    <row r="249" spans="1:7" s="46" customFormat="1" x14ac:dyDescent="0.2">
      <c r="A249"/>
      <c r="B249"/>
      <c r="C249"/>
      <c r="D249"/>
      <c r="E249"/>
      <c r="F249"/>
      <c r="G249"/>
    </row>
    <row r="250" spans="1:7" s="46" customFormat="1" x14ac:dyDescent="0.2">
      <c r="A250"/>
      <c r="B250"/>
      <c r="C250"/>
      <c r="D250"/>
      <c r="E250"/>
      <c r="F250"/>
      <c r="G250"/>
    </row>
    <row r="251" spans="1:7" s="46" customFormat="1" x14ac:dyDescent="0.2">
      <c r="A251"/>
      <c r="B251"/>
      <c r="C251"/>
      <c r="D251"/>
      <c r="E251"/>
      <c r="F251"/>
      <c r="G251"/>
    </row>
    <row r="252" spans="1:7" s="46" customFormat="1" x14ac:dyDescent="0.2">
      <c r="A252"/>
      <c r="B252"/>
      <c r="C252"/>
      <c r="D252"/>
      <c r="E252"/>
      <c r="F252"/>
      <c r="G252"/>
    </row>
    <row r="253" spans="1:7" s="46" customFormat="1" x14ac:dyDescent="0.2">
      <c r="A253"/>
      <c r="B253"/>
      <c r="C253"/>
      <c r="D253"/>
      <c r="E253"/>
      <c r="F253"/>
      <c r="G253"/>
    </row>
    <row r="254" spans="1:7" s="46" customFormat="1" x14ac:dyDescent="0.2">
      <c r="A254"/>
      <c r="B254"/>
      <c r="C254"/>
      <c r="D254"/>
      <c r="E254"/>
      <c r="F254"/>
      <c r="G254"/>
    </row>
    <row r="255" spans="1:7" s="46" customFormat="1" x14ac:dyDescent="0.2">
      <c r="A255"/>
      <c r="B255"/>
      <c r="C255"/>
      <c r="D255"/>
      <c r="E255"/>
      <c r="F255"/>
      <c r="G255"/>
    </row>
    <row r="256" spans="1:7" s="46" customFormat="1" x14ac:dyDescent="0.2">
      <c r="A256"/>
      <c r="B256"/>
      <c r="C256"/>
      <c r="D256"/>
      <c r="E256"/>
      <c r="F256"/>
      <c r="G256"/>
    </row>
    <row r="257" spans="1:7" s="46" customFormat="1" x14ac:dyDescent="0.2">
      <c r="A257"/>
      <c r="B257"/>
      <c r="C257"/>
      <c r="D257"/>
      <c r="E257"/>
      <c r="F257"/>
      <c r="G257"/>
    </row>
    <row r="258" spans="1:7" s="46" customFormat="1" x14ac:dyDescent="0.2">
      <c r="A258"/>
      <c r="B258"/>
      <c r="C258"/>
      <c r="D258"/>
      <c r="E258"/>
      <c r="F258"/>
      <c r="G258"/>
    </row>
    <row r="259" spans="1:7" s="46" customFormat="1" x14ac:dyDescent="0.2">
      <c r="A259"/>
      <c r="B259"/>
      <c r="C259"/>
      <c r="D259"/>
      <c r="E259"/>
      <c r="F259"/>
      <c r="G259"/>
    </row>
    <row r="260" spans="1:7" s="46" customFormat="1" x14ac:dyDescent="0.2">
      <c r="A260"/>
      <c r="B260"/>
      <c r="C260"/>
      <c r="D260"/>
      <c r="E260"/>
      <c r="F260"/>
      <c r="G260"/>
    </row>
    <row r="261" spans="1:7" s="46" customFormat="1" x14ac:dyDescent="0.2">
      <c r="A261"/>
      <c r="B261"/>
      <c r="C261"/>
      <c r="D261"/>
      <c r="E261"/>
      <c r="F261"/>
      <c r="G261"/>
    </row>
    <row r="262" spans="1:7" s="46" customFormat="1" x14ac:dyDescent="0.2">
      <c r="A262"/>
      <c r="B262"/>
      <c r="C262"/>
      <c r="D262"/>
      <c r="E262"/>
      <c r="F262"/>
      <c r="G262"/>
    </row>
    <row r="263" spans="1:7" s="46" customFormat="1" x14ac:dyDescent="0.2">
      <c r="A263"/>
      <c r="B263"/>
      <c r="C263"/>
      <c r="D263"/>
      <c r="E263"/>
      <c r="F263"/>
      <c r="G263"/>
    </row>
    <row r="264" spans="1:7" s="46" customFormat="1" x14ac:dyDescent="0.2">
      <c r="A264"/>
      <c r="B264"/>
      <c r="C264"/>
      <c r="D264"/>
      <c r="E264"/>
      <c r="F264"/>
      <c r="G264"/>
    </row>
    <row r="265" spans="1:7" s="46" customFormat="1" x14ac:dyDescent="0.2">
      <c r="A265"/>
      <c r="B265"/>
      <c r="C265"/>
      <c r="D265"/>
      <c r="E265"/>
      <c r="F265"/>
      <c r="G265"/>
    </row>
    <row r="266" spans="1:7" s="46" customFormat="1" x14ac:dyDescent="0.2">
      <c r="A266"/>
      <c r="B266"/>
      <c r="C266"/>
      <c r="D266"/>
      <c r="E266"/>
      <c r="F266"/>
      <c r="G266"/>
    </row>
    <row r="267" spans="1:7" s="46" customFormat="1" x14ac:dyDescent="0.2">
      <c r="A267"/>
      <c r="B267"/>
      <c r="C267"/>
      <c r="D267"/>
      <c r="E267"/>
      <c r="F267"/>
      <c r="G267"/>
    </row>
    <row r="268" spans="1:7" s="46" customFormat="1" x14ac:dyDescent="0.2">
      <c r="A268"/>
      <c r="B268"/>
      <c r="C268"/>
      <c r="D268"/>
      <c r="E268"/>
      <c r="F268"/>
      <c r="G268"/>
    </row>
    <row r="269" spans="1:7" s="46" customFormat="1" x14ac:dyDescent="0.2">
      <c r="A269"/>
      <c r="B269"/>
      <c r="C269"/>
      <c r="D269"/>
      <c r="E269"/>
      <c r="F269"/>
      <c r="G269"/>
    </row>
    <row r="270" spans="1:7" s="46" customFormat="1" x14ac:dyDescent="0.2">
      <c r="A270"/>
      <c r="B270"/>
      <c r="C270"/>
      <c r="D270"/>
      <c r="E270"/>
      <c r="F270"/>
      <c r="G270"/>
    </row>
    <row r="271" spans="1:7" s="46" customFormat="1" x14ac:dyDescent="0.2">
      <c r="A271" s="2"/>
      <c r="B271"/>
      <c r="C271"/>
      <c r="D271"/>
      <c r="E271"/>
      <c r="F271"/>
      <c r="G271"/>
    </row>
    <row r="272" spans="1:7" s="46" customFormat="1" x14ac:dyDescent="0.2">
      <c r="A272"/>
      <c r="B272"/>
      <c r="C272"/>
      <c r="D272"/>
      <c r="E272"/>
      <c r="F272"/>
      <c r="G272"/>
    </row>
    <row r="273" spans="1:7" s="46" customFormat="1" x14ac:dyDescent="0.2">
      <c r="A273" s="2"/>
      <c r="B273"/>
      <c r="C273"/>
      <c r="D273"/>
      <c r="E273"/>
      <c r="F273"/>
      <c r="G273"/>
    </row>
    <row r="274" spans="1:7" s="46" customFormat="1" x14ac:dyDescent="0.2">
      <c r="A274"/>
      <c r="B274"/>
      <c r="C274"/>
      <c r="D274"/>
      <c r="E274"/>
      <c r="F274"/>
      <c r="G274"/>
    </row>
    <row r="275" spans="1:7" s="46" customFormat="1" x14ac:dyDescent="0.2">
      <c r="A275"/>
      <c r="B275"/>
      <c r="C275"/>
      <c r="D275"/>
      <c r="E275"/>
      <c r="F275"/>
      <c r="G275"/>
    </row>
    <row r="276" spans="1:7" s="46" customFormat="1" x14ac:dyDescent="0.2">
      <c r="A276"/>
      <c r="B276"/>
      <c r="C276"/>
      <c r="D276"/>
      <c r="E276"/>
      <c r="F276"/>
      <c r="G276"/>
    </row>
    <row r="277" spans="1:7" s="46" customFormat="1" x14ac:dyDescent="0.2">
      <c r="A277"/>
      <c r="B277"/>
      <c r="C277"/>
      <c r="D277"/>
      <c r="E277"/>
      <c r="F277"/>
      <c r="G277"/>
    </row>
    <row r="278" spans="1:7" s="46" customFormat="1" x14ac:dyDescent="0.2">
      <c r="A278"/>
      <c r="B278"/>
      <c r="C278"/>
      <c r="D278"/>
      <c r="E278"/>
      <c r="F278"/>
      <c r="G278"/>
    </row>
    <row r="279" spans="1:7" s="46" customFormat="1" x14ac:dyDescent="0.2">
      <c r="A279"/>
      <c r="B279"/>
      <c r="C279"/>
      <c r="D279"/>
      <c r="E279"/>
      <c r="F279"/>
      <c r="G279"/>
    </row>
    <row r="280" spans="1:7" s="46" customFormat="1" x14ac:dyDescent="0.2">
      <c r="A280"/>
      <c r="B280"/>
      <c r="C280"/>
      <c r="D280"/>
      <c r="E280"/>
      <c r="F280"/>
      <c r="G280"/>
    </row>
    <row r="281" spans="1:7" s="46" customFormat="1" x14ac:dyDescent="0.2">
      <c r="A281"/>
      <c r="B281"/>
      <c r="C281"/>
      <c r="D281"/>
      <c r="E281"/>
      <c r="F281"/>
      <c r="G281"/>
    </row>
    <row r="282" spans="1:7" s="46" customFormat="1" x14ac:dyDescent="0.2">
      <c r="A282"/>
      <c r="B282"/>
      <c r="C282"/>
      <c r="D282"/>
      <c r="E282"/>
      <c r="F282"/>
      <c r="G282"/>
    </row>
    <row r="283" spans="1:7" s="46" customFormat="1" x14ac:dyDescent="0.2">
      <c r="A283"/>
      <c r="B283"/>
      <c r="C283"/>
      <c r="D283"/>
      <c r="E283"/>
      <c r="F283"/>
      <c r="G283"/>
    </row>
    <row r="284" spans="1:7" s="46" customFormat="1" x14ac:dyDescent="0.2">
      <c r="A284"/>
      <c r="B284"/>
      <c r="C284"/>
      <c r="D284"/>
      <c r="E284"/>
      <c r="F284"/>
      <c r="G284"/>
    </row>
    <row r="285" spans="1:7" s="46" customFormat="1" x14ac:dyDescent="0.2">
      <c r="A285" s="2"/>
      <c r="B285"/>
      <c r="C285"/>
      <c r="D285"/>
      <c r="E285"/>
      <c r="F285"/>
      <c r="G285"/>
    </row>
    <row r="286" spans="1:7" s="46" customFormat="1" x14ac:dyDescent="0.2">
      <c r="A286"/>
      <c r="B286"/>
      <c r="C286"/>
      <c r="D286"/>
      <c r="E286"/>
      <c r="F286"/>
      <c r="G286"/>
    </row>
    <row r="287" spans="1:7" s="46" customFormat="1" x14ac:dyDescent="0.2">
      <c r="A287" s="2"/>
      <c r="B287"/>
      <c r="C287"/>
      <c r="D287"/>
      <c r="E287"/>
      <c r="F287"/>
      <c r="G287"/>
    </row>
    <row r="288" spans="1:7" s="46" customFormat="1" x14ac:dyDescent="0.2">
      <c r="A288"/>
      <c r="B288"/>
      <c r="C288"/>
      <c r="D288"/>
      <c r="E288"/>
      <c r="F288"/>
      <c r="G288"/>
    </row>
    <row r="289" spans="1:7" s="46" customFormat="1" x14ac:dyDescent="0.2">
      <c r="A289" s="2"/>
      <c r="B289"/>
      <c r="C289"/>
      <c r="D289"/>
      <c r="E289"/>
      <c r="F289"/>
      <c r="G289"/>
    </row>
    <row r="290" spans="1:7" s="46" customFormat="1" x14ac:dyDescent="0.2">
      <c r="A290"/>
      <c r="B290"/>
      <c r="C290"/>
      <c r="D290"/>
      <c r="E290"/>
      <c r="F290"/>
      <c r="G290"/>
    </row>
    <row r="291" spans="1:7" s="46" customFormat="1" x14ac:dyDescent="0.2">
      <c r="A291"/>
      <c r="B291"/>
      <c r="C291"/>
      <c r="D291"/>
      <c r="E291"/>
      <c r="F291"/>
      <c r="G291"/>
    </row>
    <row r="292" spans="1:7" s="46" customFormat="1" x14ac:dyDescent="0.2">
      <c r="A292"/>
      <c r="B292"/>
      <c r="C292"/>
      <c r="D292"/>
      <c r="E292"/>
      <c r="F292"/>
      <c r="G292"/>
    </row>
    <row r="293" spans="1:7" s="46" customFormat="1" x14ac:dyDescent="0.2">
      <c r="A293"/>
      <c r="B293"/>
      <c r="C293"/>
      <c r="D293"/>
      <c r="E293"/>
      <c r="F293"/>
      <c r="G293"/>
    </row>
    <row r="294" spans="1:7" s="46" customFormat="1" x14ac:dyDescent="0.2">
      <c r="A294"/>
      <c r="B294"/>
      <c r="C294"/>
      <c r="D294"/>
      <c r="E294"/>
      <c r="F294"/>
      <c r="G294"/>
    </row>
    <row r="295" spans="1:7" s="46" customFormat="1" x14ac:dyDescent="0.2">
      <c r="A295"/>
      <c r="B295"/>
      <c r="C295"/>
      <c r="D295"/>
      <c r="E295"/>
      <c r="F295"/>
      <c r="G295"/>
    </row>
    <row r="296" spans="1:7" s="46" customFormat="1" x14ac:dyDescent="0.2">
      <c r="A296"/>
      <c r="B296"/>
      <c r="C296"/>
      <c r="D296"/>
      <c r="E296"/>
      <c r="F296"/>
      <c r="G296"/>
    </row>
    <row r="297" spans="1:7" s="46" customFormat="1" x14ac:dyDescent="0.2">
      <c r="A297"/>
      <c r="B297"/>
      <c r="C297"/>
      <c r="D297"/>
      <c r="E297"/>
      <c r="F297"/>
      <c r="G297"/>
    </row>
    <row r="300" spans="1:7" s="46" customFormat="1" x14ac:dyDescent="0.2">
      <c r="A300"/>
      <c r="B300"/>
      <c r="C300"/>
      <c r="D300"/>
      <c r="E300"/>
      <c r="F300"/>
      <c r="G300"/>
    </row>
    <row r="301" spans="1:7" s="46" customFormat="1" x14ac:dyDescent="0.2">
      <c r="A301"/>
      <c r="B301"/>
      <c r="C301"/>
      <c r="D301"/>
      <c r="E301"/>
      <c r="F301"/>
      <c r="G301"/>
    </row>
    <row r="302" spans="1:7" s="46" customFormat="1" x14ac:dyDescent="0.2">
      <c r="A302"/>
      <c r="B302"/>
      <c r="C302"/>
      <c r="D302"/>
      <c r="E302"/>
      <c r="F302"/>
      <c r="G302"/>
    </row>
    <row r="303" spans="1:7" s="46" customFormat="1" x14ac:dyDescent="0.2">
      <c r="A303"/>
      <c r="B303"/>
      <c r="C303"/>
      <c r="D303"/>
      <c r="E303"/>
      <c r="F303"/>
      <c r="G303"/>
    </row>
    <row r="304" spans="1:7" s="46" customFormat="1" x14ac:dyDescent="0.2">
      <c r="A304"/>
      <c r="B304"/>
      <c r="C304"/>
      <c r="D304"/>
      <c r="E304"/>
      <c r="F304"/>
      <c r="G304"/>
    </row>
    <row r="305" spans="1:7" s="46" customFormat="1" x14ac:dyDescent="0.2">
      <c r="A305"/>
      <c r="B305"/>
      <c r="C305"/>
      <c r="D305"/>
      <c r="E305"/>
      <c r="F305"/>
      <c r="G305"/>
    </row>
    <row r="306" spans="1:7" s="46" customFormat="1" x14ac:dyDescent="0.2">
      <c r="A306"/>
      <c r="B306"/>
      <c r="C306"/>
      <c r="D306"/>
      <c r="E306"/>
      <c r="F306"/>
      <c r="G306"/>
    </row>
  </sheetData>
  <mergeCells count="4">
    <mergeCell ref="A3:B3"/>
    <mergeCell ref="A4:B4"/>
    <mergeCell ref="A5:B5"/>
    <mergeCell ref="A106:H10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Information note</vt:lpstr>
      <vt:lpstr>&lt;A&gt;C11 0 FAME</vt:lpstr>
      <vt:lpstr>&lt;B&gt;C13 0 TAG</vt:lpstr>
      <vt:lpstr>&lt;C&gt;C21 0 TAG</vt:lpstr>
      <vt:lpstr>&lt;D&gt;no internal standard</vt:lpstr>
      <vt:lpstr>'&lt;B&gt;C13 0 TAG'!Print_Area</vt:lpstr>
      <vt:lpstr>'&lt;C&gt;C21 0 TAG'!Print_Area</vt:lpstr>
      <vt:lpstr>'&lt;B&gt;C13 0 TAG'!Print_Titles</vt:lpstr>
      <vt:lpstr>'&lt;C&gt;C21 0 TAG'!Print_Titles</vt:lpstr>
      <vt:lpstr>'&lt;B&gt;C13 0 TAG'!TABLE</vt:lpstr>
      <vt:lpstr>'&lt;C&gt;C21 0 TAG'!TABLE</vt:lpstr>
    </vt:vector>
  </TitlesOfParts>
  <Manager/>
  <Company>Health Canada - Santé Canada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Eleonora Swist</dc:creator>
  <cp:keywords/>
  <dc:description/>
  <cp:lastModifiedBy>YAMAMOTO, Rain</cp:lastModifiedBy>
  <cp:revision/>
  <cp:lastPrinted>2025-01-11T18:57:29Z</cp:lastPrinted>
  <dcterms:created xsi:type="dcterms:W3CDTF">2018-11-13T13:59:08Z</dcterms:created>
  <dcterms:modified xsi:type="dcterms:W3CDTF">2025-10-20T16:04:07Z</dcterms:modified>
  <cp:category/>
  <cp:contentStatus/>
</cp:coreProperties>
</file>