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5"/>
  <workbookPr codeName="ThisWorkbook"/>
  <mc:AlternateContent xmlns:mc="http://schemas.openxmlformats.org/markup-compatibility/2006">
    <mc:Choice Requires="x15">
      <x15ac:absPath xmlns:x15ac="http://schemas.microsoft.com/office/spreadsheetml/2010/11/ac" url="/Users/andrewshantz/WHOUNICEF Dropbox/Andrew Shantz/SDG 631/Products/SDG 631 2025/National data and analysis/Input files/"/>
    </mc:Choice>
  </mc:AlternateContent>
  <xr:revisionPtr revIDLastSave="0" documentId="13_ncr:1_{42428C07-506B-F543-8B8B-2F5E8B7EEF84}" xr6:coauthVersionLast="47" xr6:coauthVersionMax="47" xr10:uidLastSave="{00000000-0000-0000-0000-000000000000}"/>
  <bookViews>
    <workbookView xWindow="0" yWindow="780" windowWidth="34200" windowHeight="1966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<sst xmlns="http://schemas.openxmlformats.org/spreadsheetml/2006/main" xmlns:r="http://schemas.openxmlformats.org/officeDocument/2006/relationships" xmlns:xdr="http://schemas.openxmlformats.org/drawingml/2006/spreadsheetDrawing" count="6288" uniqueCount="2344">
  <si>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</si>
  <si>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</si>
  <si>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</si>
  <si>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</si>
  <si>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</si>
  <si>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</si>
  <si>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</si>
  <si>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</si>
  <si>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</si>
  <si>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</si>
  <si>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</si>
  <si>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</si>
  <si>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</si>
  <si>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</si>
  <si>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</si>
  <si>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</si>
  <si>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</si>
  <si>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</si>
  <si>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</si>
  <si>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</si>
  <si>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</si>
  <si>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</si>
  <si>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</si>
  <si>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</si>
  <si>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</si>
  <si>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</si>
  <si>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</si>
  <si>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</si>
  <si>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</si>
  <si>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</si>
  <si>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</si>
  <si>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</si>
  <si>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</si>
  <si>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</si>
  <si>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</si>
  <si>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</si>
  <si>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</si>
  <si>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</si>
  <si>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</si>
  <si>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</si>
  <si>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</si>
  <si>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</si>
  <si>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</si>
  <si>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</si>
  <si>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</si>
  <si>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</si>
  <si>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</si>
  <si>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</si>
  <si>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</si>
  <si>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</si>
  <si>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</si>
  <si>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</si>
  <si>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</si>
  <si>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</si>
  <si>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</si>
  <si>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</si>
  <si>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</si>
  <si>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</si>
  <si>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</si>
  <si>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</si>
  <si>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</si>
  <si>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</si>
  <si>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</si>
  <si>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</si>
  <si>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</si>
  <si>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</si>
  <si>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</si>
  <si>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</si>
  <si>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</si>
  <si>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</si>
  <si>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</si>
  <si>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</si>
  <si>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</si>
  <si>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</si>
  <si>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</si>
  <si>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</si>
  <si>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</si>
  <si>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</si>
  <si>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</si>
  <si>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</si>
  <si>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</si>
  <si>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</si>
  <si>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</si>
  <si>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</si>
  <si>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</si>
  <si>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</si>
  <si>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</si>
  <si>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</si>
  <si>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</si>
  <si>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</si>
  <si>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</si>
  <si>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</si>
  <si>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</si>
  <si>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</si>
  <si>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</si>
  <si>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</si>
  <si>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</si>
  <si>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</si>
  <si>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</si>
  <si>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</si>
  <si>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</si>
  <si>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</si>
  <si>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</si>
  <si>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</si>
  <si>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</si>
  <si>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</si>
  <si>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</si>
  <si>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</si>
  <si>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</si>
  <si>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</si>
  <si>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</si>
  <si>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</si>
  <si>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</si>
  <si>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</si>
  <si>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</si>
  <si>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</si>
  <si>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</si>
  <si>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</si>
  <si>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</si>
  <si>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</si>
  <si>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</si>
  <si>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</si>
  <si>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</si>
  <si>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</si>
  <si>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</si>
  <si>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</si>
  <si>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</si>
  <si>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</si>
  <si>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</si>
  <si>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</si>
  <si>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</si>
  <si>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</si>
  <si>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</si>
  <si>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</si>
  <si>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</si>
  <si>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</si>
  <si>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</si>
  <si>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</si>
  <si>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</si>
  <si>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</si>
  <si>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</si>
  <si>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</si>
  <si>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</si>
  <si>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</si>
  <si>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</si>
  <si>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</si>
  <si>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</si>
  <si>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</si>
  <si>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</si>
  <si>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</si>
  <si>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</si>
  <si>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</si>
  <si>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</si>
  <si>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</si>
  <si>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</si>
  <si>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</si>
  <si>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</si>
  <si>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</si>
  <si>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</si>
  <si>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</si>
  <si>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</si>
  <si>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</si>
  <si>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</si>
  <si>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</si>
  <si>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</si>
  <si>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</si>
  <si>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</si>
  <si>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</si>
  <si>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</si>
  <si>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</si>
  <si>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</si>
  <si>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</si>
  <si>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</si>
  <si>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</si>
  <si>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</si>
  <si>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</si>
  <si>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</si>
  <si>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</si>
  <si>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</si>
  <si>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</si>
  <si>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</si>
  <si>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</si>
  <si>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</si>
  <si>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</si>
  <si>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</si>
  <si>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</si>
  <si>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</si>
  <si>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</si>
  <si>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</si>
  <si>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</si>
  <si>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</si>
  <si>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</si>
  <si>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</si>
  <si>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</si>
  <si>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</si>
  <si>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</si>
  <si>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</si>
  <si>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</si>
  <si>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</si>
  <si>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</si>
  <si>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</si>
  <si>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</si>
  <si>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</si>
  <si>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</si>
  <si>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</si>
  <si>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</si>
  <si>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</si>
  <si>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</si>
  <si>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</si>
  <si>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</si>
  <si>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</si>
  <si>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</si>
  <si>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</si>
  <si>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</si>
  <si>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</si>
  <si>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</si>
  <si>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</si>
  <si>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</si>
  <si>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</si>
  <si>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</si>
  <si>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</si>
  <si>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</si>
  <si>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</si>
  <si>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</si>
  <si>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</si>
  <si>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</si>
  <si>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</si>
  <si>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</si>
  <si>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</si>
  <si>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</si>
  <si>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</si>
  <si>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</si>
  <si>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</si>
  <si>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</si>
  <si>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</si>
  <si>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</si>
  <si>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</si>
  <si>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</si>
  <si>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</si>
  <si>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</si>
  <si>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</si>
  <si>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</si>
  <si>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</si>
  <si>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</si>
  <si>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</si>
  <si>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</si>
  <si>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</si>
  <si>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</si>
  <si>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</si>
  <si>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</si>
  <si>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</si>
  <si>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</si>
  <si>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</si>
  <si>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</si>
  <si>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</si>
  <si>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</si>
  <si>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</si>
  <si>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</si>
  <si>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</si>
  <si>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</si>
  <si>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</si>
  <si>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</si>
  <si>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</si>
  <si>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</si>
  <si>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</si>
  <si>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</si>
  <si>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</si>
  <si>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</si>
  <si>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</si>
  <si>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</si>
  <si>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</si>
  <si>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</si>
  <si>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</si>
  <si>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</si>
  <si>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</si>
  <si>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</si>
  <si>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</si>
  <si>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</si>
  <si>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</si>
  <si>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</si>
  <si>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</si>
  <si>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</si>
  <si>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</si>
  <si>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</si>
  <si>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</si>
  <si>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</si>
  <si>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</si>
  <si>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</si>
  <si>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</si>
  <si>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</si>
  <si>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</si>
  <si>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</si>
  <si>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</si>
  <si>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</si>
  <si>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</si>
  <si>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</si>
  <si>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</si>
  <si>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</si>
  <si>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</si>
  <si>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</si>
  <si>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</si>
  <si>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</si>
  <si>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</si>
  <si>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</si>
  <si>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</si>
  <si>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</si>
  <si>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</si>
  <si>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</si>
  <si>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</si>
  <si>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</si>
  <si>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</si>
  <si>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</si>
  <si>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</si>
  <si>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</si>
  <si>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</si>
  <si>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</si>
  <si>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</si>
  <si>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</si>
  <si>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</si>
  <si>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</si>
  <si>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</si>
  <si>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</si>
  <si>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</si>
  <si>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</si>
  <si>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</si>
  <si>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</si>
  <si>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</si>
  <si>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</si>
  <si>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</si>
  <si>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</si>
  <si>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</si>
  <si>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</si>
  <si>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</si>
  <si>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</si>
  <si>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</si>
  <si>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</si>
  <si>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</si>
  <si>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</si>
  <si>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</si>
  <si>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</si>
  <si>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</si>
  <si>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</si>
  <si>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</si>
  <si>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</si>
  <si>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</si>
  <si>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</si>
  <si>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</si>
  <si>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</si>
  <si>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</si>
  <si>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</si>
  <si>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</si>
  <si>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</si>
  <si>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</si>
  <si>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</si>
  <si>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</si>
  <si>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</si>
  <si>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</si>
  <si>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</si>
  <si>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</si>
  <si>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</si>
  <si>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</si>
  <si>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</si>
  <si>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</si>
  <si>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</si>
  <si>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</si>
  <si>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</si>
  <si>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</si>
  <si>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</si>
  <si>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</si>
  <si>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</si>
  <si>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</si>
  <si>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</si>
  <si>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</si>
  <si>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</si>
  <si>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</si>
  <si>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</si>
  <si>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</si>
  <si>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</si>
  <si>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</si>
  <si>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</si>
  <si>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</si>
  <si>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</si>
  <si>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</si>
  <si>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</si>
  <si>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</si>
  <si>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</si>
  <si>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</si>
  <si>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</si>
  <si>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</si>
  <si>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</si>
  <si>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</si>
  <si>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</si>
  <si>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</si>
  <si>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</si>
  <si>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</si>
  <si>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</si>
  <si>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</si>
  <si>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</si>
  <si>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</si>
  <si>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</si>
  <si>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</si>
  <si>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</si>
  <si>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</si>
  <si>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</si>
  <si>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</si>
  <si>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</si>
  <si>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</si>
  <si>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</si>
  <si>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</si>
  <si>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</si>
  <si>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</si>
  <si>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</si>
  <si>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</si>
  <si>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</si>
  <si>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</si>
  <si>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</si>
  <si>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</si>
  <si>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</si>
  <si>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</si>
  <si>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</si>
  <si>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</si>
  <si>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</si>
  <si>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</si>
  <si>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</si>
  <si>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</si>
  <si>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</si>
  <si>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</si>
  <si>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</si>
  <si>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</si>
  <si>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</si>
  <si>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</si>
  <si>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</si>
  <si>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</si>
  <si>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</si>
  <si>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</si>
  <si>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</si>
  <si>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</si>
  <si>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</si>
  <si>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</si>
  <si>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</si>
  <si>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</si>
  <si>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</si>
  <si>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</si>
  <si>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</si>
  <si>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</si>
  <si>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</si>
  <si>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</si>
  <si>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</si>
  <si>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</si>
  <si>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</si>
  <si>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</si>
  <si>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</si>
  <si>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</si>
  <si>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</si>
  <si>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</si>
  <si>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</si>
  <si>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</si>
  <si>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</si>
  <si>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</si>
  <si>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</si>
  <si>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</si>
  <si>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</si>
  <si>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</si>
  <si>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</si>
  <si>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</si>
  <si>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</si>
  <si>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</si>
  <si>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</si>
  <si>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</si>
  <si>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</si>
  <si>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</si>
  <si>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</si>
  <si>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</si>
  <si>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</si>
  <si>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</si>
  <si>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</si>
  <si>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</si>
  <si>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</si>
  <si>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</si>
  <si>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</si>
  <si>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</si>
  <si>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</si>
  <si>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</si>
  <si>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</si>
  <si>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</si>
  <si>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</si>
  <si>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</si>
  <si>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</si>
  <si>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</si>
  <si>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</si>
  <si>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</si>
  <si>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</si>
  <si>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</si>
  <si>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</si>
  <si>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</si>
  <si>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</si>
  <si>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</si>
  <si>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</si>
  <si>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</si>
  <si>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</si>
  <si>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</si>
  <si>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</si>
  <si>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</si>
  <si>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</si>
  <si>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</si>
  <si>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</si>
  <si>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</si>
  <si>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</si>
  <si>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</si>
  <si>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</si>
  <si>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</si>
  <si>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</si>
  <si>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</si>
  <si>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</si>
  <si>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</si>
  <si>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</si>
  <si>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</si>
  <si>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</si>
  <si>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</si>
  <si>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</si>
  <si>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</si>
  <si>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</si>
  <si>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</si>
  <si>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</si>
  <si>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</si>
  <si>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</si>
  <si>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</si>
  <si>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</si>
  <si>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</si>
  <si>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</si>
  <si>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</si>
  <si>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</si>
  <si>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</si>
  <si>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</si>
  <si>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</si>
  <si>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</si>
  <si>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</si>
  <si>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</si>
  <si>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</si>
  <si>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</si>
  <si>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</si>
  <si>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</si>
  <si>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</si>
  <si>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</si>
  <si>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</si>
  <si>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</si>
  <si>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</si>
  <si>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</si>
  <si>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</si>
  <si>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</si>
  <si>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</si>
  <si>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</si>
  <si>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</si>
  <si>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</si>
  <si>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</si>
  <si>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</si>
  <si>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</si>
  <si>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</si>
  <si>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</si>
  <si>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</si>
  <si>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</si>
  <si>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</si>
  <si>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</si>
  <si>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</si>
  <si>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</si>
  <si>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</si>
  <si>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</si>
  <si>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</si>
  <si>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</si>
  <si>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</si>
  <si>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</si>
  <si>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</si>
  <si>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</si>
  <si>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</si>
  <si>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</si>
  <si>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</si>
  <si>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</si>
  <si>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</si>
  <si>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</si>
  <si>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</si>
  <si>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</si>
  <si>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</si>
  <si>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</si>
  <si>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</si>
  <si>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</si>
  <si>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</si>
  <si>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</si>
  <si>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</si>
  <si>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</si>
  <si>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</si>
  <si>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</si>
  <si>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</si>
  <si>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</si>
  <si>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</si>
  <si>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</si>
  <si>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</si>
  <si>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</si>
  <si>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</si>
  <si>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</si>
  <si>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</si>
  <si>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</si>
  <si>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</si>
  <si>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</si>
  <si>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</si>
  <si>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</si>
  <si>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</si>
  <si>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</si>
  <si>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</si>
  <si>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</si>
  <si>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</si>
  <si>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</si>
  <si>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</si>
  <si>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</si>
  <si>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</si>
  <si>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</si>
  <si>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</si>
  <si>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</si>
  <si>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</si>
  <si>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</si>
  <si>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</si>
  <si>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</si>
  <si>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</si>
  <si>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</si>
  <si>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</si>
  <si>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</si>
  <si>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</si>
  <si>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</si>
  <si>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</si>
  <si>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</si>
  <si>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</si>
  <si>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</si>
  <si>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</si>
  <si>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</si>
  <si>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</si>
  <si>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</si>
  <si>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</si>
  <si>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</si>
  <si>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</si>
  <si>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</si>
  <si>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</si>
  <si>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</si>
  <si>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</si>
  <si>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</si>
  <si>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</si>
  <si>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</si>
  <si>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</si>
  <si>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</si>
  <si>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</si>
  <si>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</si>
  <si>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</si>
  <si>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</si>
  <si>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</si>
  <si>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</si>
  <si>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</si>
  <si>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</si>
  <si>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</si>
  <si>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</si>
  <si>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</si>
  <si>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</si>
  <si>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</si>
  <si>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</si>
  <si>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</si>
  <si>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</si>
  <si>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</si>
  <si>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</si>
  <si>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</si>
  <si>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</si>
  <si>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</si>
  <si>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</si>
  <si>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</si>
  <si>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</si>
  <si>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</si>
  <si>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</si>
  <si>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</si>
  <si>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</si>
  <si>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</si>
  <si>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</si>
  <si>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</si>
  <si>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</si>
  <si>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</si>
  <si>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</si>
  <si>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</si>
  <si>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</si>
  <si>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</si>
  <si>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</si>
  <si>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</si>
  <si>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</si>
  <si>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</si>
  <si>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</si>
  <si>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</si>
  <si>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</si>
  <si>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</si>
  <si>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</si>
  <si>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</si>
  <si>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</si>
  <si>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</si>
  <si>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</si>
  <si>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</si>
  <si>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</si>
  <si>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</si>
  <si>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</si>
  <si>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</si>
  <si>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</si>
  <si>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</si>
  <si>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</si>
  <si>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</si>
  <si>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</si>
  <si>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</si>
  <si>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</si>
  <si>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</si>
  <si>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</si>
  <si>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</si>
  <si>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</si>
  <si>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</si>
  <si>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</si>
  <si>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</si>
  <si>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</si>
  <si>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</si>
  <si>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</si>
  <si>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</si>
  <si>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</si>
  <si>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</si>
  <si>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</si>
  <si>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</si>
  <si>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</si>
  <si>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</si>
  <si>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</si>
  <si>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</si>
  <si>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</si>
  <si>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</si>
  <si>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</si>
  <si>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</si>
  <si>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</si>
  <si>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</si>
  <si>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</si>
  <si>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</si>
  <si>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</si>
  <si>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</si>
  <si>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</si>
  <si>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</si>
  <si>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</si>
  <si>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</si>
  <si>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</si>
  <si>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</si>
  <si>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</si>
  <si>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</si>
  <si>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</si>
  <si>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</si>
  <si>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</si>
  <si>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</si>
  <si>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</si>
  <si>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</si>
  <si>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</si>
  <si>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</si>
  <si>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</si>
  <si>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</si>
  <si>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</si>
  <si>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</si>
  <si>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</si>
  <si>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</si>
  <si>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</si>
  <si>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</si>
  <si>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</si>
  <si>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</si>
  <si>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</si>
  <si>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</si>
  <si>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</si>
  <si>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</si>
  <si>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</si>
  <si>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</si>
  <si>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</si>
  <si>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</si>
  <si>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</si>
  <si>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</si>
  <si>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</si>
  <si>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</si>
  <si>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</si>
  <si>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</si>
  <si>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</si>
  <si>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</si>
  <si>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</si>
  <si>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</si>
  <si>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</si>
  <si>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</si>
  <si>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</si>
  <si>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</si>
  <si>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</si>
  <si>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</si>
  <si>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</si>
  <si>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</si>
  <si>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</si>
  <si>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</si>
  <si>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</si>
  <si>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</si>
  <si>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</si>
  <si>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</si>
  <si>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</si>
  <si>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</si>
  <si>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</si>
  <si>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</si>
  <si>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</si>
  <si>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</si>
  <si>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</si>
  <si>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</si>
  <si>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</si>
  <si>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</si>
  <si>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</si>
  <si>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</si>
  <si>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</si>
  <si>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</si>
  <si>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</si>
  <si>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</si>
  <si>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</si>
  <si>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</si>
  <si>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</si>
  <si>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</si>
  <si>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</si>
  <si>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</si>
  <si>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</si>
  <si>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</si>
  <si>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</si>
  <si>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</si>
  <si>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</si>
  <si>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</si>
  <si>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</si>
  <si>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</si>
  <si>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</si>
  <si>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</si>
  <si>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</si>
  <si>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</si>
  <si>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</si>
  <si>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</si>
  <si>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</si>
  <si>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</si>
  <si>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</si>
  <si>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</si>
  <si>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</si>
  <si>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</si>
  <si>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</si>
  <si>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</si>
  <si>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</si>
  <si>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</si>
  <si>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</si>
  <si>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</si>
  <si>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</si>
  <si>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</si>
  <si>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</si>
  <si>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</si>
  <si>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</si>
  <si>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</si>
  <si>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</si>
  <si>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</si>
  <si>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</si>
  <si>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</si>
  <si>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</si>
  <si>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</si>
  <si>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</si>
  <si>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</si>
  <si>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</si>
  <si>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</si>
  <si>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</si>
  <si>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</si>
  <si>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</si>
  <si>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</si>
  <si>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</si>
  <si>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</si>
  <si>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</si>
  <si>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</si>
  <si>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</si>
  <si>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</si>
  <si>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</si>
  <si>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</si>
  <si>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</si>
  <si>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</si>
  <si>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</si>
  <si>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</si>
  <si>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</si>
  <si>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</si>
  <si>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</si>
  <si>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</si>
  <si>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</si>
  <si>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</si>
  <si>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</si>
  <si>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</si>
  <si>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</si>
  <si>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</si>
  <si>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</si>
  <si>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</si>
  <si>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</si>
  <si>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</si>
  <si>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</si>
  <si>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</si>
  <si>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</si>
  <si>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</si>
  <si>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</si>
  <si>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</si>
  <si>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</si>
  <si>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</si>
  <si>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</si>
  <si>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</si>
  <si>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</si>
  <si>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</si>
  <si>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</si>
  <si>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</si>
  <si>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</si>
  <si>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</si>
  <si>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</si>
  <si>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</si>
  <si>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</si>
  <si>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</si>
  <si>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</si>
  <si>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</si>
  <si>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</si>
  <si>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</si>
  <si>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</si>
  <si>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</si>
  <si>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</si>
  <si>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</si>
  <si>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</si>
  <si>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</si>
  <si>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</si>
  <si>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</si>
  <si>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</si>
  <si>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</si>
  <si>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</si>
  <si>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</si>
  <si>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</si>
  <si>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</si>
  <si>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</si>
  <si>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</si>
  <si>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</si>
  <si>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</si>
  <si>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</si>
  <si>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</si>
  <si>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</si>
  <si>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</si>
  <si>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</si>
  <si>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</si>
  <si>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</si>
  <si>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</si>
  <si>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</si>
  <si>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</si>
  <si>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</si>
  <si>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</si>
  <si>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</si>
  <si>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</si>
  <si>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</si>
  <si>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</si>
  <si>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</si>
  <si>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</si>
  <si>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</si>
  <si>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</si>
  <si>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</si>
  <si>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</si>
  <si>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</si>
  <si>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</si>
  <si>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</si>
  <si>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</si>
  <si>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</si>
  <si>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</si>
  <si>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</si>
  <si>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</si>
  <si>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</si>
  <si>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</si>
  <si>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</si>
  <si>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</si>
  <si>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</si>
  <si>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</si>
  <si>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</si>
  <si>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</si>
  <si>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</si>
  <si>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</si>
  <si>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</si>
  <si>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</si>
  <si>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</si>
  <si>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</si>
  <si>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</si>
  <si>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</si>
  <si>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</si>
  <si>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</si>
  <si>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</si>
  <si>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</si>
  <si>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</si>
  <si>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</si>
  <si>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</si>
  <si>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</si>
  <si>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</si>
  <si>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</si>
  <si>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</si>
  <si>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</si>
  <si>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</si>
  <si>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</si>
  <si>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</si>
  <si>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</si>
  <si>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</si>
  <si>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</si>
  <si>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</si>
  <si>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</si>
  <si>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</si>
  <si>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</si>
  <si>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</si>
  <si>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</si>
  <si>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</si>
  <si>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</si>
  <si>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</si>
  <si>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</si>
  <si>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</si>
  <si>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</si>
  <si>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</si>
  <si>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</si>
  <si>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</si>
  <si>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</si>
  <si>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</si>
  <si>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</si>
  <si>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</si>
  <si>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</si>
  <si>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</si>
  <si>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</si>
  <si>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</si>
  <si>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</si>
  <si>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</si>
  <si>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</si>
  <si>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</si>
  <si>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</si>
  <si>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</si>
  <si>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</si>
  <si>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</si>
  <si>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</si>
  <si>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</si>
  <si>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</si>
  <si>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</si>
  <si>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</si>
  <si>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</si>
  <si>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</si>
  <si>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</si>
  <si>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</si>
  <si>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</si>
  <si>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</si>
  <si>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</si>
  <si>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</si>
  <si>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</si>
  <si>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</si>
  <si>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</si>
  <si>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</si>
  <si>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</si>
  <si>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</si>
  <si>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</si>
  <si>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</si>
  <si>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</si>
  <si>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</si>
  <si>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</si>
  <si>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</si>
  <si>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</si>
  <si>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</si>
  <si>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</si>
  <si>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</si>
  <si>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</si>
  <si>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</si>
  <si>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</si>
  <si>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</si>
  <si>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</si>
  <si>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</si>
  <si>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</si>
  <si>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</si>
  <si>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</si>
  <si>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</si>
  <si>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</si>
  <si>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</si>
  <si>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</si>
  <si>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</si>
  <si>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</si>
  <si>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</si>
  <si>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</si>
  <si>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</si>
  <si>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</si>
  <si>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</si>
  <si>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</si>
  <si>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</si>
  <si>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</si>
  <si>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</si>
  <si>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</si>
  <si>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</si>
  <si>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</si>
  <si>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</si>
  <si>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</si>
  <si>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</si>
  <si>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</si>
  <si>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</si>
  <si>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</si>
  <si>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</si>
  <si>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</si>
  <si>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</si>
  <si>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</si>
  <si>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</si>
  <si>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</si>
  <si>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</si>
  <si>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</si>
  <si>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</si>
  <si>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</si>
  <si>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</si>
  <si>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</si>
  <si>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</si>
  <si>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</si>
  <si>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</si>
  <si>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</si>
  <si>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</si>
  <si>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</si>
  <si>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</si>
  <si>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</si>
  <si>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</si>
  <si>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</si>
  <si>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</si>
  <si>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</si>
  <si>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</si>
  <si>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</si>
  <si>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</si>
  <si>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</si>
  <si>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</si>
  <si>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</si>
  <si>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</si>
  <si>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</si>
  <si>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</si>
  <si>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</si>
  <si>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</si>
  <si>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</si>
  <si>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</si>
  <si>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</si>
  <si>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</si>
  <si>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</si>
  <si>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</si>
  <si>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</si>
  <si>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</si>
  <si>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</si>
  <si>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</si>
  <si>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</si>
  <si>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</si>
  <si>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</si>
  <si>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</si>
  <si>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</si>
  <si>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</si>
  <si>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</si>
  <si>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</si>
  <si>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</si>
  <si>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</si>
  <si>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</si>
  <si>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</si>
  <si>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</si>
  <si>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</si>
  <si>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</si>
  <si>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</si>
  <si>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</si>
  <si>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</si>
  <si>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</si>
  <si>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</si>
  <si>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</si>
  <si>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</si>
  <si>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</si>
  <si>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</si>
  <si>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</si>
  <si>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</si>
  <si>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</si>
  <si>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</si>
  <si>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</si>
  <si>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</si>
  <si>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</si>
  <si>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</si>
  <si>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</si>
  <si>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</si>
  <si>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</si>
  <si>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</si>
  <si>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</si>
  <si>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</si>
  <si>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</si>
  <si>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</si>
  <si>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</si>
  <si>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</si>
  <si>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</si>
  <si>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</si>
  <si>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</si>
  <si>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</si>
  <si>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</si>
  <si>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</si>
  <si>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</si>
  <si>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</si>
  <si>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</si>
  <si>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</si>
  <si>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</si>
  <si>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</si>
  <si>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</si>
  <si>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</si>
  <si>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</si>
  <si>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</si>
  <si>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</si>
  <si>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</si>
  <si>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</si>
  <si>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</si>
  <si>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</si>
  <si>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</si>
  <si>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</si>
  <si>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</si>
  <si>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</si>
  <si>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</si>
  <si>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</si>
  <si>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</si>
  <si>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</si>
  <si>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</si>
  <si>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</si>
  <si>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</si>
  <si>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</si>
  <si>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</si>
  <si>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</si>
  <si>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</si>
  <si>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</si>
  <si>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</si>
  <si>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</si>
  <si>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</si>
  <si>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</si>
  <si>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</si>
  <si>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</si>
  <si>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</si>
  <si>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</si>
  <si>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</si>
  <si>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</si>
  <si>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</si>
  <si>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</si>
  <si>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</si>
  <si>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</si>
  <si>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</si>
  <si>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</si>
  <si>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</si>
  <si>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</si>
  <si>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</si>
  <si>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</si>
  <si>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</si>
  <si>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</si>
  <si>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</si>
  <si>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</si>
  <si>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</si>
  <si>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</si>
  <si>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</si>
  <si>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</si>
  <si>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</si>
  <si>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</si>
  <si>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</si>
  <si>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</si>
  <si>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</si>
  <si>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</si>
  <si>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</si>
  <si>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</si>
  <si>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</si>
  <si>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</si>
  <si>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</si>
  <si>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</si>
  <si>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</si>
  <si>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</si>
  <si>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</si>
  <si>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</si>
  <si>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</si>
  <si>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</si>
  <si>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</si>
  <si>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</si>
  <si>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</si>
  <si>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</si>
  <si>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</si>
  <si>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</si>
  <si>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</si>
  <si>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</si>
  <si>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</si>
  <si>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</si>
  <si>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</si>
  <si>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</si>
  <si>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</si>
  <si>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</si>
  <si>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</si>
  <si>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</si>
  <si>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</si>
  <si>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</si>
  <si>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</si>
  <si>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</si>
  <si>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</si>
  <si>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</si>
  <si>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</si>
  <si>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</si>
  <si>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</si>
  <si>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</si>
  <si>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</si>
  <si>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</si>
  <si>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</si>
  <si>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</si>
  <si>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</si>
  <si>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</si>
  <si>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</si>
  <si>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</si>
  <si>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</si>
  <si>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</si>
  <si>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</si>
  <si>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</si>
  <si>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</si>
  <si>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</si>
  <si>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</si>
  <si>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</si>
  <si>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</si>
  <si>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</si>
  <si>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</si>
  <si>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</si>
  <si>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</si>
  <si>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</si>
  <si>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</si>
  <si>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</si>
  <si>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</si>
  <si>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</si>
  <si>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</si>
  <si>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</si>
  <si>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</si>
  <si>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</si>
  <si>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</si>
  <si>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</si>
  <si>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</si>
  <si>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</si>
  <si>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</si>
  <si>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</si>
  <si>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</si>
  <si>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</si>
  <si>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</si>
  <si>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</si>
  <si>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</si>
  <si>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</si>
  <si>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</si>
  <si>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</si>
  <si>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</si>
  <si>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</si>
  <si>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</si>
  <si>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</si>
  <si>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</si>
  <si>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</si>
  <si>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</si>
  <si>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</si>
  <si>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</si>
  <si>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</si>
  <si>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</si>
  <si>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</si>
  <si>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</si>
  <si>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</si>
  <si>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</si>
  <si>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</si>
  <si>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</si>
  <si>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</si>
  <si>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</si>
  <si>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</si>
  <si>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</si>
  <si>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</si>
  <si>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</si>
  <si>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</si>
  <si>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</si>
  <si>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</si>
  <si>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</si>
  <si>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</si>
  <si>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</si>
  <si>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</si>
  <si>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</si>
  <si>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</si>
  <si>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</si>
  <si>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</si>
  <si>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</si>
  <si>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</si>
  <si>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</si>
  <si>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</si>
  <si>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</si>
  <si>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</si>
  <si>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</si>
  <si>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</si>
  <si>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</si>
  <si>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</si>
  <si>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</si>
  <si>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</si>
  <si>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</si>
  <si>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</si>
  <si>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</si>
  <si>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</si>
  <si>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</si>
  <si>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</si>
  <si>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</si>
  <si>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</si>
  <si>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</si>
  <si>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</si>
  <si>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</si>
  <si>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</si>
  <si>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</si>
  <si>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</si>
  <si>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</si>
  <si>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</si>
  <si>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</si>
  <si>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</si>
  <si>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</si>
  <si>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</si>
  <si>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</si>
  <si>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</si>
  <si>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</si>
  <si>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</si>
  <si>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</si>
  <si>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</si>
  <si>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</si>
  <si>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</si>
  <si>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</si>
  <si>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</si>
  <si>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</si>
  <si>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</si>
  <si>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</si>
  <si>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</si>
  <si>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</si>
  <si>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</si>
  <si>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</si>
  <si>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</si>
  <si>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</si>
  <si>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</si>
  <si>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</si>
  <si>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</si>
  <si>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</si>
  <si>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</si>
  <si>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</si>
  <si>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</si>
  <si>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</si>
  <si>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</si>
  <si>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</si>
  <si>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</si>
  <si>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</si>
  <si>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</si>
  <si>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</si>
  <si>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</si>
  <si>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</si>
  <si>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</si>
  <si>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</si>
  <si>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</si>
  <si>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</si>
  <si>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</si>
  <si>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</si>
  <si>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</si>
  <si>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</si>
  <si>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</si>
  <si>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</si>
  <si>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</si>
  <si>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</si>
  <si>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</si>
  <si>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</si>
  <si>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</si>
  <si>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</si>
  <si>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</si>
  <si>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</si>
  <si>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</si>
  <si>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</si>
  <si>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</si>
  <si>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</si>
  <si>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</si>
  <si>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</si>
  <si>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</si>
  <si>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</si>
  <si>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</si>
  <si>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</si>
  <si>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</si>
  <si>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</si>
  <si>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</si>
  <si>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</si>
  <si>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</si>
  <si>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</si>
  <si>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</si>
  <si>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</si>
  <si>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</si>
  <si>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</si>
  <si>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</si>
  <si>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</si>
  <si>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</si>
  <si>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</si>
  <si>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</si>
  <si>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</si>
  <si>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</si>
  <si>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</si>
  <si>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</si>
  <si>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</si>
  <si>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</si>
  <si>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</si>
  <si>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</si>
  <si>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</si>
  <si>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</si>
  <si>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</si>
  <si>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</si>
  <si>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</si>
  <si>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</si>
  <si>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</si>
  <si>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</si>
  <si>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</si>
  <si>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</si>
  <si>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</si>
  <si>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</si>
  <si>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</si>
  <si>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</si>
  <si>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</si>
  <si>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</si>
  <si>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</si>
  <si>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</si>
  <si>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</si>
  <si>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</si>
  <si>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</si>
  <si>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</si>
  <si>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</si>
  <si>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</si>
  <si>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</si>
  <si>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</si>
  <si>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</si>
  <si>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</si>
  <si>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</si>
  <si>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</si>
  <si>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</si>
  <si>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</si>
  <si>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</si>
  <si>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</si>
  <si>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</si>
  <si>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</si>
  <si>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</si>
  <si>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</si>
  <si>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</si>
  <si>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</si>
  <si>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</si>
  <si>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</si>
  <si>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</si>
  <si>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</si>
  <si>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</si>
  <si>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</si>
  <si>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</si>
  <si>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</si>
  <si>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</si>
  <si>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</si>
  <si>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</si>
  <si>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</si>
  <si>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</si>
  <si>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</si>
  <si>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</si>
  <si>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</si>
  <si>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</si>
  <si>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</si>
  <si>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</si>
  <si>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</si>
  <si>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</si>
  <si>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</si>
  <si>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</si>
  <si>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</si>
  <si>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</si>
  <si>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</si>
  <si>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</si>
  <si>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</si>
  <si>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</si>
  <si>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</si>
  <si>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</si>
  <si>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</si>
  <si>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</si>
  <si>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</si>
  <si>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</si>
  <si>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</si>
  <si>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</si>
  <si>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</si>
  <si>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</si>
  <si>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</si>
  <si>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</si>
  <si>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</si>
  <si>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</si>
  <si>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</si>
  <si>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</si>
  <si>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</si>
  <si>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</si>
  <si>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</si>
  <si>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</si>
  <si>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</si>
  <si>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</si>
  <si>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</si>
  <si>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</si>
  <si>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</si>
  <si>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</si>
  <si>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</si>
  <si>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</si>
  <si>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</si>
  <si>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</si>
  <si>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</si>
  <si>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</si>
  <si>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</si>
  <si>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</si>
  <si>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</si>
  <si>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</si>
  <si>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</si>
  <si>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</si>
  <si>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</si>
  <si>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</si>
  <si>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</si>
  <si>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</si>
  <si>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</si>
  <si>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</si>
  <si>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</si>
  <si>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</si>
  <si>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</si>
  <si>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</si>
  <si>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</si>
  <si>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</si>
  <si>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</si>
  <si>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</si>
  <si>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</si>
  <si>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</si>
  <si>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</si>
  <si>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</si>
  <si>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</si>
  <si>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</si>
  <si>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</si>
  <si>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</si>
  <si>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</si>
  <si>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</si>
  <si>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</si>
  <si>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</si>
  <si>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</si>
  <si>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</si>
  <si>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</si>
  <si>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</si>
  <si>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</si>
  <si>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</si>
  <si>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</si>
  <si>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</si>
  <si>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</si>
  <si>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</si>
  <si>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</si>
  <si>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</si>
  <si>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</si>
  <si>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</si>
  <si>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</si>
  <si>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</si>
  <si>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</si>
  <si>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</si>
  <si>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</si>
  <si>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</si>
  <si>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</si>
  <si>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</si>
  <si>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</si>
  <si>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</si>
  <si>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</si>
  <si>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</si>
  <si>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</si>
  <si>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</si>
  <si>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</si>
  <si>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</si>
  <si>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</si>
  <si>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</si>
  <si>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</si>
  <si>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</si>
  <si>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</si>
  <si>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</si>
  <si>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</si>
  <si>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</si>
  <si>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</si>
  <si>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</si>
  <si>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</si>
  <si>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</si>
  <si>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</si>
  <si>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</si>
  <si>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</si>
  <si>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</si>
  <si>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</si>
  <si>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</si>
  <si>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</si>
  <si>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</si>
  <si>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</si>
  <si>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</si>
  <si>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</si>
  <si>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</si>
  <si>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</si>
  <si>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</si>
  <si>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</si>
  <si>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</si>
  <si>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</si>
  <si>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</si>
  <si>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</si>
  <si>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</si>
  <si>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</si>
  <si>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</si>
  <si>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</si>
  <si>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</si>
  <si>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</si>
  <si>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</si>
  <si>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</si>
  <si>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</si>
  <si>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</si>
  <si>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</si>
  <si>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</si>
  <si>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</si>
  <si>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</si>
  <si>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</si>
  <si>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</si>
  <si>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</si>
  <si>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</si>
  <si>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</si>
  <si>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</si>
  <si>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</si>
  <si>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</si>
  <si>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</si>
  <si>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</si>
  <si>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</si>
  <si>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</si>
  <si>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</si>
  <si>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</si>
  <si>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</si>
  <si>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</si>
  <si>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</si>
  <si>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</si>
  <si>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</si>
  <si>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</si>
  <si>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</si>
  <si>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</si>
  <si>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</si>
  <si>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</si>
  <si>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</si>
  <si>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</si>
  <si>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</si>
  <si>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</si>
  <si>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</si>
  <si>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</si>
  <si>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</si>
  <si>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</si>
  <si>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</si>
  <si>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</si>
  <si>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</si>
  <si>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</si>
  <si>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</si>
  <si>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</si>
  <si>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</si>
  <si>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</si>
  <si>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</si>
  <si>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</si>
  <si>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</si>
  <si>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</si>
  <si>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</si>
  <si>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</si>
  <si>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</si>
  <si>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</si>
  <si>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</si>
  <si>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</si>
  <si>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</si>
  <si>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</si>
  <si>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</si>
  <si>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</si>
  <si>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</si>
  <si>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</si>
  <si>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</si>
  <si>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</si>
  <si>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</si>
  <si>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</si>
  <si>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</si>
  <si>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</si>
  <si>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</si>
  <si>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</si>
  <si>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</si>
  <si>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</si>
  <si>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</si>
  <si>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</si>
  <si>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</si>
  <si>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</si>
  <si>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</si>
  <si>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</si>
  <si>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</si>
  <si>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</si>
  <si>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</si>
  <si>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</si>
  <si>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</si>
  <si>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</si>
  <si>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</si>
  <si>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</si>
  <si>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</si>
  <si>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</si>
  <si>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</si>
  <si>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</si>
  <si>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</si>
  <si>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</si>
  <si>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</si>
  <si>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</si>
  <si>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</si>
  <si>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</si>
  <si>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</si>
  <si>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</si>
  <si>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</si>
  <si>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</si>
  <si>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</si>
  <si>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</si>
  <si>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</si>
  <si>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</si>
  <si>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</si>
  <si>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</si>
  <si>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</si>
  <si>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</si>
  <si>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</si>
  <si>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</si>
  <si>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</si>
  <si>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</si>
  <si>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</si>
  <si>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</si>
  <si>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</si>
  <si>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</si>
  <si>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</si>
  <si>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</si>
  <si>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</si>
  <si>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</si>
  <si>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</si>
  <si>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</si>
  <si>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</si>
  <si>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</si>
  <si>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</si>
  <si>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</si>
  <si>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</si>
  <si>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</si>
  <si>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</si>
  <si>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</si>
  <si>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</si>
  <si>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</si>
  <si>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</si>
  <si>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</si>
  <si>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</si>
  <si>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</si>
  <si>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</si>
  <si>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</si>
  <si>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</si>
  <si>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</si>
  <si>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</si>
  <si>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</si>
  <si>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</si>
  <si>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</si>
  <si>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</si>
  <si>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</si>
  <si>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</si>
  <si>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</si>
  <si>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</si>
  <si>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</si>
  <si>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</si>
  <si>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</si>
  <si>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</si>
  <si>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</si>
  <si>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</si>
  <si>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</si>
  <si>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</si>
  <si>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</si>
  <si>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</si>
  <si>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</si>
  <si>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</si>
  <si>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</si>
  <si>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</si>
  <si>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</si>
  <si>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</si>
  <si>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</si>
  <si>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</si>
  <si>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</si>
  <si>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</si>
  <si>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</si>
  <si>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</si>
  <si>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</si>
  <si>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</si>
  <si>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</si>
  <si>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</si>
  <si>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</si>
  <si>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</si>
  <si>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</si>
  <si>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</si>
  <si>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</si>
  <si>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</si>
  <si>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</si>
  <si>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</si>
  <si>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</si>
  <si>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</si>
  <si>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</si>
  <si>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</si>
  <si>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</si>
  <si>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</si>
  <si>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</si>
  <si>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</si>
  <si>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</si>
  <si>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</si>
  <si>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</si>
  <si>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</si>
  <si>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</si>
  <si>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</si>
  <si>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</si>
  <si>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</si>
  <si>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</si>
  <si>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</si>
  <si>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</si>
  <si>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</si>
  <si>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</si>
  <si>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</si>
  <si>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</si>
  <si>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</si>
  <si>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</si>
  <si>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</si>
  <si>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</si>
  <si>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</si>
  <si>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</si>
  <si>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</si>
  <si>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</si>
  <si>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</si>
  <si>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</si>
  <si>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</si>
  <si>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</si>
  <si>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</si>
  <si>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</si>
  <si>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</si>
  <si>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</si>
  <si>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</si>
  <si>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</si>
  <si>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</si>
  <si>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</si>
  <si>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</si>
  <si>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</si>
  <si>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</si>
  <si>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</si>
  <si>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</si>
  <si>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</si>
  <si>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</si>
  <si>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</si>
  <si>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</si>
  <si>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</si>
  <si>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</si>
  <si>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</si>
  <si>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</si>
  <si>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</si>
  <si>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</si>
  <si>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</si>
  <si>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</si>
  <si>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</si>
  <si>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</si>
  <si>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</si>
  <si>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</si>
  <si>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</si>
  <si>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</si>
  <si>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</si>
  <si>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</si>
  <si>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</si>
  <si>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</si>
  <si>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</si>
  <si>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</si>
  <si>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</si>
  <si>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</si>
  <si>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</si>
  <si>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</si>
  <si>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</si>
  <si>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</si>
  <si>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</si>
  <si>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</si>
  <si>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</si>
  <si>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</si>
  <si>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</si>
  <si>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</si>
  <si>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</si>
  <si>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</si>
  <si>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</si>
  <si>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</si>
  <si>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</si>
  <si>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</si>
  <si>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</si>
  <si>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</si>
  <si>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</si>
  <si>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</si>
  <si>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</si>
  <si>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</si>
  <si>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</si>
  <si>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</si>
  <si>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</si>
  <si>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</si>
  <si>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</si>
  <si>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</si>
  <si>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</si>
  <si>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</si>
  <si>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</si>
  <si>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</si>
  <si>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</si>
  <si>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</si>
  <si>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</si>
  <si>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</si>
  <si>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</si>
  <si>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</si>
  <si>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</si>
  <si>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</si>
  <si>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</si>
  <si>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</si>
  <si>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</si>
  <si>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</si>
  <si>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</si>
  <si>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</si>
  <si>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</si>
  <si>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</si>
  <si>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</si>
  <si>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</si>
  <si>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</si>
  <si>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</si>
  <si>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</si>
  <si>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</si>
  <si>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</si>
  <si>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</si>
  <si>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</si>
  <si>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</si>
  <si>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</si>
  <si>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</si>
  <si>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</si>
  <si>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</si>
  <si>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</si>
  <si>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</si>
  <si>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</si>
  <si>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</si>
  <si>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</si>
  <si>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</si>
  <si>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</si>
  <si>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</si>
  <si>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</si>
  <si>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</si>
  <si>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</si>
  <si>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</si>
  <si>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</si>
  <si>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</si>
  <si>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</si>
  <si>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</si>
  <si>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</si>
  <si>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</si>
  <si>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</si>
  <si>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</si>
  <si>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</si>
  <si>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</si>
  <si>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</si>
  <si>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</si>
  <si>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</si>
  <si>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</si>
  <si>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</si>
  <si>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</si>
  <si>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</si>
  <si>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</si>
  <si>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</si>
  <si>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</si>
  <si>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</si>
  <si>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</si>
  <si>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</si>
  <si>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</si>
  <si>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</si>
  <si>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</si>
  <si>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</si>
  <si>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</si>
  <si>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</si>
  <si>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</si>
  <si>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</si>
  <si>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</si>
  <si>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</si>
  <si>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</si>
  <si>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</si>
  <si>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</si>
  <si>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</si>
  <si>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</si>
  <si>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</si>
  <si>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</si>
  <si>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</si>
  <si>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</si>
  <si>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</si>
  <si>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</si>
  <si>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</si>
  <si>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</si>
  <si>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</si>
  <si>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</si>
  <si>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</si>
  <si>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</si>
  <si>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</si>
  <si>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</si>
  <si>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</si>
  <si>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</si>
  <si>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</si>
  <si>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</si>
  <si>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</si>
  <si>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</si>
  <si>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</si>
  <si>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</si>
  <si>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</si>
  <si>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</si>
  <si>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</si>
  <si>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</si>
  <si>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</si>
  <si>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</si>
  <si>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</si>
  <si>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</si>
  <si>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</si>
  <si>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</si>
  <si>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</si>
  <si>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</si>
  <si>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</si>
  <si>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</si>
  <si>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</si>
  <si>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</si>
  <si>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</si>
  <si>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</si>
  <si>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</si>
  <si>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</si>
  <si>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</si>
  <si>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</si>
  <si>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</si>
  <si>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</si>
  <si>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</si>
  <si>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</si>
  <si>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</si>
  <si>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</si>
  <si>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</si>
  <si>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</si>
  <si>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</si>
  <si>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</si>
  <si>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</si>
  <si>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</si>
  <si>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</si>
  <si>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</si>
  <si>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</si>
  <si>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</si>
  <si>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</si>
  <si>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</si>
  <si>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</si>
  <si>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</si>
  <si>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</si>
  <si>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</si>
  <si>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</si>
  <si>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</si>
  <si>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</si>
  <si>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</si>
  <si>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</si>
  <si>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</si>
  <si>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</si>
  <si>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</si>
  <si>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</si>
  <si>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</si>
  <si>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</si>
  <si>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</si>
  <si>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</si>
  <si>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</si>
  <si>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</si>
  <si>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</si>
  <si>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</si>
  <si>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</si>
  <si>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</si>
  <si>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</si>
  <si>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</si>
  <si>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</si>
  <si>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</si>
  <si>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</si>
  <si>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</si>
  <si>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</si>
  <si>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</si>
  <si>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</si>
  <si>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</si>
  <si>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</si>
  <si>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</si>
  <si>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</si>
  <si>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</si>
  <si>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</si>
  <si>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</si>
  <si>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</si>
  <si>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</si>
  <si>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</si>
  <si>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</si>
  <si>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</si>
  <si>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</si>
  <si>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</si>
  <si>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</si>
  <si>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</si>
  <si>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</si>
  <si>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</si>
  <si>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</si>
  <si>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</si>
  <si>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</si>
  <si>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</si>
  <si>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</si>
  <si>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</si>
  <si>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</si>
  <si>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</si>
  <si>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</si>
  <si>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</si>
  <si>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</si>
  <si>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</si>
  <si>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</si>
  <si>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</si>
  <si>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</si>
  <si>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</si>
  <si>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</si>
  <si>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</si>
  <si>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</si>
  <si>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</si>
  <si>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</si>
  <si>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</si>
  <si>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</si>
  <si>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</si>
  <si>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</si>
  <si>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</si>
  <si>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</si>
  <si>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</si>
  <si>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</si>
  <si>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</si>
  <si>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</si>
  <si>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</si>
  <si>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</si>
  <si>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</si>
  <si>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</si>
  <si>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</si>
  <si>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</si>
  <si>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</si>
  <si>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</si>
  <si>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</si>
  <si>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</si>
  <si>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</si>
  <si>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</si>
  <si>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</si>
  <si>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</si>
  <si>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</si>
  <si>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</si>
  <si>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</si>
  <si>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</si>
  <si>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</si>
  <si>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</si>
  <si>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</si>
  <si>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</si>
  <si>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</si>
  <si>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</si>
  <si>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</si>
  <si>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</si>
  <si>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</si>
  <si>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</si>
  <si>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</si>
  <si>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</si>
  <si>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</si>
  <si>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</si>
  <si>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</si>
  <si>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</si>
  <si>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</si>
  <si>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</si>
  <si>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</si>
  <si>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</si>
  <si>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</si>
  <si>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</si>
  <si>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</si>
  <si>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</si>
  <si>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</si>
  <si>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</si>
  <si>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</si>
  <si>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</si>
  <si>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</si>
  <si>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</si>
  <si>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</si>
  <si>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</si>
  <si>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</si>
  <si>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</si>
  <si>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</si>
  <si>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</si>
  <si>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Country Estimate</t>
  </si>
  <si>
    <t>occupied Palestinian territory, including east Jerusalem</t>
  </si>
  <si>
    <t>Territoire palestinien occupé, y compris Jérusalem-Est</t>
  </si>
  <si>
    <t>Territorio Palestino Ocupado, incluida Jerusalén Oriental</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</si>
  <si>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</si>
  <si>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</si>
  <si>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</si>
  <si>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</si>
  <si>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</si>
  <si>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</si>
  <si>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</si>
  <si>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</si>
  <si>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</si>
  <si>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</si>
  <si>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</si>
  <si>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</si>
  <si>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</si>
  <si>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</si>
  <si>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</si>
  <si>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</si>
  <si>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</si>
  <si>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</si>
  <si>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</si>
  <si>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</si>
  <si>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</si>
  <si>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</si>
  <si>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</si>
  <si>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</si>
  <si>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</si>
  <si>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</si>
  <si>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</si>
  <si>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</si>
  <si>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</si>
  <si>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</si>
  <si>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</si>
  <si>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</si>
  <si>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</si>
  <si>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</si>
  <si>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</si>
  <si>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</si>
  <si>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</si>
  <si>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</si>
  <si>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</si>
  <si>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</si>
  <si>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</si>
  <si>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</si>
  <si>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</si>
  <si>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</si>
  <si>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year</t>
  </si>
  <si>
    <t>2024 Revision of World Population Prospects</t>
  </si>
  <si>
    <t>WHO/UNICEF Joint Monitoring Programme for Water Supply, Sanitation, and Hygiene (JMP) Household Country File, 2025 (link: https://washdata.org/)</t>
  </si>
  <si>
    <t>Eurostat</t>
  </si>
  <si>
    <t>Standard assumption</t>
  </si>
  <si>
    <t>Eurostat, Country data from the Eurostat/OECD Joint Questionnaire on Inland Waters (link: https://ec.europa.eu/eurostat/web/environment/information-data/water; date accessed: September 2024)</t>
  </si>
  <si>
    <t>WISE: Freshwater Information System for Europe, Country Profile, 2020 (link: https://water.europa.eu/freshwater/countries/uwwt, date accessed: September 2022)</t>
  </si>
  <si>
    <t>EUROSTAT</t>
  </si>
  <si>
    <t>LVA_2022_ES</t>
  </si>
  <si>
    <t>LVA_2020_EU</t>
  </si>
  <si>
    <t>Eurostat online data code: env_wat_cat; computed in terms of per capita using demo_gind (Population on 1 January)</t>
  </si>
  <si>
    <t>Table: Population connected to wastewater treatment plants (ENV_WW_CON); derived from the proportion of the population connected to urban and other wastewater treatment plants (URB_OTH=77.4%) divided by the proportion of the population connected to wastewater collecting systems (sewers; URB_CS=77.4%)</t>
  </si>
  <si>
    <t>Derived based on data for wastewater loadings (million population equivalents) associated with agglomerations complying with Article 3 (collection) and Article 4 (secondary treatment) of the European Union Urban Wastewater Treatment Directive. A: Loading non-compliant with Art. 3.; B: Loading compliant with Art. 4; C: Loading non-compliant with Art. 4.  Calculated as: B / [B + C - A].  Note: The non-compliant load associated with Article 3 (A) is considered in the compliance calculation for Article 4, and therefore A has been removed from the denominator of the Art. 4 compliance calculation to eliminate the load associated with agglomerations without sewers.</t>
  </si>
  <si>
    <t>Value assumed to be zero, as the sum of the reported data for the septic tank emptying variables ([23], [24], [25], [26]) already equals 100%.</t>
  </si>
  <si>
    <t>Assumes that performance of faecal sludge treatment at centralized treatment facilities is the same as that for sewer wastewater treatment</t>
  </si>
  <si>
    <t>Using proportion of delivered sewer wastewater safely treated by compliance</t>
  </si>
  <si>
    <t>WISE: Freshwater Information System for Europe, Country Profile, 2014 (link: https://water.europa.eu/freshwater/countries/uwwt, date accessed: September 2022)</t>
  </si>
  <si>
    <t>WISE: Freshwater Information System for Europe, Country Profile, 2016 (link: https://water.europa.eu/freshwater/countries/uwwt, date accessed: September 2022)</t>
  </si>
  <si>
    <t>WISE: Freshwater Information System for Europe, Country Profile, 2018 (link: https://water.europa.eu/freshwater/countries/uwwt, date accessed: September 2022)</t>
  </si>
  <si>
    <t>LVA_2014_ES</t>
  </si>
  <si>
    <t>LVA_2015_ES</t>
  </si>
  <si>
    <t>LVA_2016_ES</t>
  </si>
  <si>
    <t>LVA_2017_ES</t>
  </si>
  <si>
    <t>LVA_2018_ES</t>
  </si>
  <si>
    <t>LVA_2019_ES</t>
  </si>
  <si>
    <t>LVA_2020_ES</t>
  </si>
  <si>
    <t>LVA_2021_ES</t>
  </si>
  <si>
    <t>LVA_2014_EU</t>
  </si>
  <si>
    <t>LVA_2016_EU</t>
  </si>
  <si>
    <t>LVA_2018_EU</t>
  </si>
  <si>
    <t>Table: Generation and discharge of wastewater in volume (ENV_WW_GENV); Variable: Generation of wastewater - private households (GEN_HH)</t>
  </si>
  <si>
    <t>Table: Population connected to wastewater treatment plants (ENV_WW_CON); derived from the proportion of the population connected to urban and other wastewater treatment plants (URB_OTH=73.1%) divided by the proportion of the population connected to wastewater collecting systems (sewers; URB_CS=73.1%)</t>
  </si>
  <si>
    <t>Table: Population connected to wastewater treatment plants (ENV_WW_CON); derived from the proportion of the population connected to urban and other wastewater treatment plants (URB_OTH=74.8%) divided by the proportion of the population connected to wastewater collecting systems (sewers; URB_CS=74.8%)</t>
  </si>
  <si>
    <t>Table: Population connected to wastewater treatment plants (ENV_WW_CON); derived from the proportion of the population connected to urban and other wastewater treatment plants (URB_OTH=77.8%) divided by the proportion of the population connected to wastewater collecting systems (sewers; URB_CS=77.8%)</t>
  </si>
  <si>
    <t>Table: Population connected to wastewater treatment plants (ENV_WW_CON); derived from the proportion of the population connected to urban and other wastewater treatment plants (URB_OTH=75.8%) divided by the proportion of the population connected to wastewater collecting systems (sewers; URB_CS=75.8%)</t>
  </si>
  <si>
    <t>Table: Population connected to wastewater treatment plants (ENV_WW_CON); derived from the proportion of the population connected to urban and other wastewater treatment plants (URB_OTH=78.3%) divided by the proportion of the population connected to wastewater collecting systems (sewers; URB_CS=78.3%)</t>
  </si>
  <si>
    <t>Table: Population connected to wastewater treatment plants (ENV_WW_CON); derived from the proportion of the population connected to urban and other wastewater treatment plants (URB_OTH=77.1%) divided by the proportion of the population connected to wastewater collecting systems (sewers; URB_CS=77.1%)</t>
  </si>
  <si>
    <t>Table: Population connected to wastewater treatment plants (ENV_WW_CON); derived from the proportion of the population connected to urban and other wastewater treatment plants (URB_OTH=76.9%) divided by the proportion of the population connected to wastewater collecting systems (sewers; URB_CS=76.9%)</t>
  </si>
  <si>
    <t>Table: Generation and discharge of wastewater in volume (ENV_WW_GENV); derived from the volume (million m3/year) of urban wastewater treated at urban wastewater treatment plants by secondary or higher processes (TRT_URB_GE2=101.1) divided by the volume of inflow of urban wastewater to urban wastewater treatment plants (TRT_URB_IF=108.2).</t>
  </si>
  <si>
    <t>Table: Generation and discharge of wastewater in volume (ENV_WW_GENV); derived from the volume (million m3/year) of urban wastewater treated at urban wastewater treatment plants by secondary or higher processes (TRT_URB_GE2=106.1) divided by the volume of inflow of urban wastewater to urban wastewater treatment plants (TRT_URB_IF=106.9).</t>
  </si>
  <si>
    <t>Table: Generation and discharge of wastewater in volume (ENV_WW_GENV); derived from the volume (million m3/year) of urban wastewater treated at urban wastewater treatment plants by secondary or higher processes (TRT_URB_GE2=107.4) divided by the volume of inflow of urban wastewater to urban wastewater treatment plants (TRT_URB_IF=108.6).</t>
  </si>
  <si>
    <t>Table: Generation and discharge of wastewater in volume (ENV_WW_GENV); derived from the volume (million m3/year) of urban wastewater treated at urban wastewater treatment plants by secondary or higher processes (TRT_URB_GE2=117.6) divided by the volume of inflow of urban wastewater to urban wastewater treatment plants (TRT_URB_IF=119.6).</t>
  </si>
  <si>
    <t>Table: Generation and discharge of wastewater in volume (ENV_WW_GENV); derived from the volume (million m3/year) of urban wastewater treated at urban wastewater treatment plants by secondary or higher processes (TRT_URB_GE2=103.9) divided by the volume of inflow of urban wastewater to urban wastewater treatment plants (TRT_URB_IF=105.5).</t>
  </si>
  <si>
    <t>Table: Generation and discharge of wastewater in volume (ENV_WW_GENV); derived from the volume (million m3/year) of urban wastewater treated at urban wastewater treatment plants by secondary or higher processes (TRT_URB_GE2=108.8) divided by the volume of inflow of urban wastewater to urban wastewater treatment plants (TRT_URB_IF=110.6).</t>
  </si>
  <si>
    <t>Table: Generation and discharge of wastewater in volume (ENV_WW_GENV); derived from the volume (million m3/year) of urban wastewater treated at urban wastewater treatment plants by secondary or higher processes (TRT_URB_GE2=103) divided by the volume of inflow of urban wastewater to urban wastewater treatment plants (TRT_URB_IF=103.2).</t>
  </si>
  <si>
    <t>Table: Generation and discharge of wastewater in volume (ENV_WW_GENV); derived from the volume (million m3/year) of urban wastewater treated at urban wastewater treatment plants by secondary or higher processes (TRT_URB_GE2=103.1) divided by the volume of inflow of urban wastewater to urban wastewater treatment plants (TRT_URB_IF=104.3).</t>
  </si>
  <si>
    <t>Table: Generation and discharge of wastewater in volume (ENV_WW_GENV); derived from the volume (million m3/year) of urban wastewater treated at urban wastewater treatment plants by secondary or higher processes (TRT_URB_GE2=103.8) divided by the volume of inflow of urban wastewater to urban wastewater treatment plants (TRT_URB_IF=104.2).</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</si>
</sst>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9">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169" fontId="0" fillId="0" borderId="0" xfId="2" applyNumberFormat="true" applyFont="true" applyAlignment="true" applyProtection="true">
      <alignment horizontal="center"/>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4069"/>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4070"/>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4071"/>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106</v>
      </c>
      <c r="B1" s="109"/>
    </row>
    <row xmlns:x14ac="http://schemas.microsoft.com/office/spreadsheetml/2009/9/ac" r="2" ht="25" x14ac:dyDescent="0.25">
      <c r="A2" s="128" t="s">
        <v>105</v>
      </c>
      <c r="B2" s="127" t="s">
        <v>148</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(all)'!B2,countryname,2,FALSE),IF($A$2="French",VLOOKUP('Data inputs (all)'!B2,countryname,3,FALSE),IF($A$2="Spanish",VLOOKUP('Data inputs (all)'!B2,countryname,4,FALSE),IF($A$2="Russian",VLOOKUP('Data inputs (all)'!B2,countryname,5,FALSE),IF($A$2="Arabic",VLOOKUP('Data inputs (all)'!B2,countryname,6,FALSE),IF($A$2="Chinese",VLOOKUP('Data inputs (all)'!B2,countryname,7,FALSE),IF($A$2="Other",VLOOKUP('Data inputs (all)'!B2,countryname,8,FALSE))))))))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2024</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Part A: Household wastewater generated"/>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99</v>
      </c>
      <c r="C1" t="s">
        <v>16</v>
      </c>
      <c r="D1" t="s">
        <v>17</v>
      </c>
      <c r="E1" t="s">
        <v>129</v>
      </c>
      <c r="F1" t="s">
        <v>9</v>
      </c>
      <c r="G1" t="s">
        <v>7</v>
      </c>
      <c r="H1" t="s">
        <v>10</v>
      </c>
      <c r="I1" t="s">
        <v>2297</v>
      </c>
      <c r="J1" t="s">
        <v>82</v>
      </c>
      <c r="K1" t="s">
        <v>12</v>
      </c>
      <c r="L1" t="s">
        <v>86</v>
      </c>
      <c r="M1" t="s">
        <v>13</v>
      </c>
    </row>
    <row xmlns:x14ac="http://schemas.microsoft.com/office/spreadsheetml/2009/9/ac" r="2" x14ac:dyDescent="0.2">
      <c r="A2" t="s">
        <v>1482</v>
      </c>
      <c r="B2" s="6" t="s">
        <v>1481</v>
      </c>
      <c r="C2" s="91">
        <v>1</v>
      </c>
      <c r="D2" t="s">
        <v>130</v>
      </c>
      <c r="E2" t="s">
        <v>2256</v>
      </c>
      <c r="F2" s="91">
        <v>1871.8710000000001</v>
      </c>
      <c r="G2" t="s">
        <v>2101</v>
      </c>
      <c r="H2" t="s">
        <v>193</v>
      </c>
      <c r="I2" s="91">
        <v>2024</v>
      </c>
      <c r="J2" t="s">
        <v>83</v>
      </c>
      <c r="K2" t="s">
        <v>2298</v>
      </c>
      <c r="L2" t="s">
        <v>190</v>
      </c>
      <c r="M2" t="s">
        <v>190</v>
      </c>
    </row>
    <row r="3">
      <c r="A3" t="s">
        <v>1482</v>
      </c>
      <c r="B3" t="s">
        <v>1481</v>
      </c>
      <c r="C3" s="91">
        <v>2</v>
      </c>
      <c r="D3" t="s">
        <v>131</v>
      </c>
      <c r="E3" t="s">
        <v>2257</v>
      </c>
      <c r="F3" s="91">
        <v>97.011406866304625</v>
      </c>
      <c r="G3" t="s">
        <v>80</v>
      </c>
      <c r="H3" t="s">
        <v>193</v>
      </c>
      <c r="I3" s="91">
        <v>2024</v>
      </c>
      <c r="J3" t="s">
        <v>83</v>
      </c>
      <c r="K3" t="s">
        <v>2299</v>
      </c>
      <c r="L3" t="s">
        <v>190</v>
      </c>
      <c r="M3" t="s">
        <v>190</v>
      </c>
    </row>
    <row r="4">
      <c r="A4" t="s">
        <v>1482</v>
      </c>
      <c r="B4" t="s">
        <v>1481</v>
      </c>
      <c r="C4" s="91">
        <v>3</v>
      </c>
      <c r="D4" t="s">
        <v>132</v>
      </c>
      <c r="E4" t="s">
        <v>2258</v>
      </c>
      <c r="F4" s="91">
        <v>2.9885931015014649</v>
      </c>
      <c r="G4" t="s">
        <v>80</v>
      </c>
      <c r="H4" t="s">
        <v>193</v>
      </c>
      <c r="I4" s="91">
        <v>2024</v>
      </c>
      <c r="J4" t="s">
        <v>83</v>
      </c>
      <c r="K4" t="s">
        <v>2299</v>
      </c>
      <c r="L4" t="s">
        <v>190</v>
      </c>
      <c r="M4" t="s">
        <v>190</v>
      </c>
    </row>
    <row r="5">
      <c r="A5" t="s">
        <v>1482</v>
      </c>
      <c r="B5" t="s">
        <v>1481</v>
      </c>
      <c r="C5" s="91">
        <v>4</v>
      </c>
      <c r="D5" t="s">
        <v>151</v>
      </c>
      <c r="E5" t="s">
        <v>2259</v>
      </c>
      <c r="F5" s="91">
        <v>49.996253202204883</v>
      </c>
      <c r="G5" t="s">
        <v>89</v>
      </c>
      <c r="H5" t="s">
        <v>2296</v>
      </c>
      <c r="I5" s="91">
        <v>2022</v>
      </c>
      <c r="J5" t="s">
        <v>83</v>
      </c>
      <c r="K5" t="s">
        <v>2300</v>
      </c>
      <c r="L5" t="s">
        <v>2305</v>
      </c>
      <c r="M5" t="s">
        <v>2307</v>
      </c>
    </row>
    <row r="6">
      <c r="A6" t="s">
        <v>1482</v>
      </c>
      <c r="B6" t="s">
        <v>1481</v>
      </c>
      <c r="C6" s="91">
        <v>5</v>
      </c>
      <c r="D6" t="s">
        <v>152</v>
      </c>
      <c r="E6" t="s">
        <v>2260</v>
      </c>
      <c r="F6" s="91">
        <v>20</v>
      </c>
      <c r="G6" t="s">
        <v>89</v>
      </c>
      <c r="H6" t="s">
        <v>81</v>
      </c>
      <c r="I6" s="91">
        <v>2024</v>
      </c>
      <c r="J6" t="s">
        <v>83</v>
      </c>
      <c r="K6" t="s">
        <v>2301</v>
      </c>
      <c r="L6" t="s">
        <v>190</v>
      </c>
      <c r="M6" t="s">
        <v>190</v>
      </c>
    </row>
    <row r="7">
      <c r="A7" t="s">
        <v>1482</v>
      </c>
      <c r="B7" t="s">
        <v>1481</v>
      </c>
      <c r="C7" s="91">
        <v>6</v>
      </c>
      <c r="D7" t="s">
        <v>145</v>
      </c>
      <c r="E7" t="s">
        <v>2261</v>
      </c>
      <c r="F7" s="91">
        <v>33.546592712402344</v>
      </c>
      <c r="G7" t="s">
        <v>101</v>
      </c>
      <c r="H7" t="s">
        <v>5</v>
      </c>
      <c r="I7" s="91">
        <v>2024</v>
      </c>
      <c r="J7" t="s">
        <v>83</v>
      </c>
      <c r="K7" t="s">
        <v>190</v>
      </c>
      <c r="L7" t="s">
        <v>190</v>
      </c>
      <c r="M7" t="s">
        <v>190</v>
      </c>
    </row>
    <row r="8">
      <c r="A8" t="s">
        <v>1482</v>
      </c>
      <c r="B8" t="s">
        <v>1481</v>
      </c>
      <c r="C8" s="91">
        <v>7</v>
      </c>
      <c r="D8" t="s">
        <v>103</v>
      </c>
      <c r="E8" t="s">
        <v>2262</v>
      </c>
      <c r="F8" s="91">
        <v>80</v>
      </c>
      <c r="G8" t="s">
        <v>80</v>
      </c>
      <c r="H8" t="s">
        <v>81</v>
      </c>
      <c r="I8" s="91">
        <v>2024</v>
      </c>
      <c r="J8" t="s">
        <v>83</v>
      </c>
      <c r="K8" t="s">
        <v>2301</v>
      </c>
      <c r="L8" t="s">
        <v>190</v>
      </c>
      <c r="M8" t="s">
        <v>190</v>
      </c>
    </row>
    <row r="9">
      <c r="A9" t="s">
        <v>1482</v>
      </c>
      <c r="B9" t="s">
        <v>1481</v>
      </c>
      <c r="C9" s="91">
        <v>8</v>
      </c>
      <c r="D9" t="s">
        <v>144</v>
      </c>
      <c r="E9" t="s">
        <v>2263</v>
      </c>
      <c r="F9" s="91">
        <v>26.837272644042969</v>
      </c>
      <c r="G9" t="s">
        <v>101</v>
      </c>
      <c r="H9" t="s">
        <v>5</v>
      </c>
      <c r="I9" s="91">
        <v>2024</v>
      </c>
      <c r="J9" t="s">
        <v>83</v>
      </c>
      <c r="K9" t="s">
        <v>190</v>
      </c>
      <c r="L9" t="s">
        <v>190</v>
      </c>
      <c r="M9" t="s">
        <v>190</v>
      </c>
    </row>
    <row r="10">
      <c r="A10" t="s">
        <v>1482</v>
      </c>
      <c r="B10" t="s">
        <v>1481</v>
      </c>
      <c r="C10" s="91">
        <v>9</v>
      </c>
      <c r="D10" t="s">
        <v>138</v>
      </c>
      <c r="E10" t="s">
        <v>2264</v>
      </c>
      <c r="F10" s="91">
        <v>94.729774694649137</v>
      </c>
      <c r="G10" t="s">
        <v>80</v>
      </c>
      <c r="H10" t="s">
        <v>193</v>
      </c>
      <c r="I10" s="91">
        <v>2024</v>
      </c>
      <c r="J10" t="s">
        <v>83</v>
      </c>
      <c r="K10" t="s">
        <v>2299</v>
      </c>
      <c r="L10" t="s">
        <v>190</v>
      </c>
      <c r="M10" t="s">
        <v>190</v>
      </c>
    </row>
    <row r="11">
      <c r="A11" t="s">
        <v>1482</v>
      </c>
      <c r="B11" t="s">
        <v>1481</v>
      </c>
      <c r="C11" s="91">
        <v>10</v>
      </c>
      <c r="D11" t="s">
        <v>73</v>
      </c>
      <c r="E11" t="s">
        <v>2265</v>
      </c>
      <c r="F11" s="91">
        <v>0</v>
      </c>
      <c r="G11" t="s">
        <v>80</v>
      </c>
      <c r="H11" t="s">
        <v>193</v>
      </c>
      <c r="I11" s="91">
        <v>2024</v>
      </c>
      <c r="J11" t="s">
        <v>83</v>
      </c>
      <c r="K11" t="s">
        <v>2299</v>
      </c>
      <c r="L11" t="s">
        <v>190</v>
      </c>
      <c r="M11" t="s">
        <v>190</v>
      </c>
    </row>
    <row r="12">
      <c r="A12" t="s">
        <v>1482</v>
      </c>
      <c r="B12" t="s">
        <v>1481</v>
      </c>
      <c r="C12" s="91">
        <v>11</v>
      </c>
      <c r="D12" t="s">
        <v>74</v>
      </c>
      <c r="E12" t="s">
        <v>2266</v>
      </c>
      <c r="F12" s="91">
        <v>0</v>
      </c>
      <c r="G12" t="s">
        <v>80</v>
      </c>
      <c r="H12" t="s">
        <v>193</v>
      </c>
      <c r="I12" s="91">
        <v>2024</v>
      </c>
      <c r="J12" t="s">
        <v>83</v>
      </c>
      <c r="K12" t="s">
        <v>2299</v>
      </c>
      <c r="L12" t="s">
        <v>190</v>
      </c>
      <c r="M12" t="s">
        <v>190</v>
      </c>
    </row>
    <row r="13">
      <c r="A13" t="s">
        <v>1482</v>
      </c>
      <c r="B13" t="s">
        <v>1481</v>
      </c>
      <c r="C13" s="91">
        <v>12</v>
      </c>
      <c r="D13" t="s">
        <v>75</v>
      </c>
      <c r="E13" t="s">
        <v>2267</v>
      </c>
      <c r="F13" s="91">
        <v>5.2702253053508628</v>
      </c>
      <c r="G13" t="s">
        <v>80</v>
      </c>
      <c r="H13" t="s">
        <v>193</v>
      </c>
      <c r="I13" s="91">
        <v>2024</v>
      </c>
      <c r="J13" t="s">
        <v>83</v>
      </c>
      <c r="K13" t="s">
        <v>2299</v>
      </c>
      <c r="L13" t="s">
        <v>190</v>
      </c>
      <c r="M13" t="s">
        <v>190</v>
      </c>
    </row>
    <row r="14">
      <c r="A14" t="s">
        <v>1482</v>
      </c>
      <c r="B14" t="s">
        <v>1481</v>
      </c>
      <c r="C14" s="91">
        <v>13</v>
      </c>
      <c r="D14" t="s">
        <v>76</v>
      </c>
      <c r="E14" t="s">
        <v>2268</v>
      </c>
      <c r="F14" s="91">
        <v>0</v>
      </c>
      <c r="G14" t="s">
        <v>80</v>
      </c>
      <c r="H14" t="s">
        <v>193</v>
      </c>
      <c r="I14" s="91">
        <v>2024</v>
      </c>
      <c r="J14" t="s">
        <v>83</v>
      </c>
      <c r="K14" t="s">
        <v>2299</v>
      </c>
      <c r="L14" t="s">
        <v>190</v>
      </c>
      <c r="M14" t="s">
        <v>190</v>
      </c>
    </row>
    <row r="15">
      <c r="A15" t="s">
        <v>1482</v>
      </c>
      <c r="B15" t="s">
        <v>1481</v>
      </c>
      <c r="C15" s="91">
        <v>14</v>
      </c>
      <c r="D15" t="s">
        <v>139</v>
      </c>
      <c r="E15" t="s">
        <v>2269</v>
      </c>
      <c r="F15" s="91">
        <v>25.887060165405274</v>
      </c>
      <c r="G15" t="s">
        <v>101</v>
      </c>
      <c r="H15" t="s">
        <v>5</v>
      </c>
      <c r="I15" s="91">
        <v>2024</v>
      </c>
      <c r="J15" t="s">
        <v>83</v>
      </c>
      <c r="K15" t="s">
        <v>190</v>
      </c>
      <c r="L15" t="s">
        <v>190</v>
      </c>
      <c r="M15" t="s">
        <v>190</v>
      </c>
    </row>
    <row r="16">
      <c r="A16" t="s">
        <v>1482</v>
      </c>
      <c r="B16" t="s">
        <v>1481</v>
      </c>
      <c r="C16" s="91">
        <v>15</v>
      </c>
      <c r="D16" t="s">
        <v>140</v>
      </c>
      <c r="E16" t="s">
        <v>2270</v>
      </c>
      <c r="F16" s="91">
        <v>0</v>
      </c>
      <c r="G16" t="s">
        <v>101</v>
      </c>
      <c r="H16" t="s">
        <v>5</v>
      </c>
      <c r="I16" s="91">
        <v>2024</v>
      </c>
      <c r="J16" t="s">
        <v>83</v>
      </c>
      <c r="K16" t="s">
        <v>190</v>
      </c>
      <c r="L16" t="s">
        <v>190</v>
      </c>
      <c r="M16" t="s">
        <v>190</v>
      </c>
    </row>
    <row r="17">
      <c r="A17" t="s">
        <v>1482</v>
      </c>
      <c r="B17" t="s">
        <v>1481</v>
      </c>
      <c r="C17" s="91">
        <v>16</v>
      </c>
      <c r="D17" t="s">
        <v>141</v>
      </c>
      <c r="E17" t="s">
        <v>2271</v>
      </c>
      <c r="F17" s="91">
        <v>0</v>
      </c>
      <c r="G17" t="s">
        <v>101</v>
      </c>
      <c r="H17" t="s">
        <v>5</v>
      </c>
      <c r="I17" s="91">
        <v>2024</v>
      </c>
      <c r="J17" t="s">
        <v>83</v>
      </c>
      <c r="K17" t="s">
        <v>190</v>
      </c>
      <c r="L17" t="s">
        <v>190</v>
      </c>
      <c r="M17" t="s">
        <v>190</v>
      </c>
    </row>
    <row r="18">
      <c r="A18" t="s">
        <v>1482</v>
      </c>
      <c r="B18" t="s">
        <v>1481</v>
      </c>
      <c r="C18" s="91">
        <v>17</v>
      </c>
      <c r="D18" t="s">
        <v>142</v>
      </c>
      <c r="E18" t="s">
        <v>2272</v>
      </c>
      <c r="F18" s="91">
        <v>0.95021259784698486</v>
      </c>
      <c r="G18" t="s">
        <v>101</v>
      </c>
      <c r="H18" t="s">
        <v>5</v>
      </c>
      <c r="I18" s="91">
        <v>2024</v>
      </c>
      <c r="J18" t="s">
        <v>83</v>
      </c>
      <c r="K18" t="s">
        <v>190</v>
      </c>
      <c r="L18" t="s">
        <v>190</v>
      </c>
      <c r="M18" t="s">
        <v>190</v>
      </c>
    </row>
    <row r="19">
      <c r="A19" t="s">
        <v>1482</v>
      </c>
      <c r="B19" t="s">
        <v>1481</v>
      </c>
      <c r="C19" s="91">
        <v>18</v>
      </c>
      <c r="D19" t="s">
        <v>143</v>
      </c>
      <c r="E19" t="s">
        <v>2273</v>
      </c>
      <c r="F19" s="91">
        <v>0</v>
      </c>
      <c r="G19" t="s">
        <v>101</v>
      </c>
      <c r="H19" t="s">
        <v>5</v>
      </c>
      <c r="I19" s="91">
        <v>2024</v>
      </c>
      <c r="J19" t="s">
        <v>83</v>
      </c>
      <c r="K19" t="s">
        <v>190</v>
      </c>
      <c r="L19" t="s">
        <v>190</v>
      </c>
      <c r="M19" t="s">
        <v>190</v>
      </c>
    </row>
    <row r="20">
      <c r="A20" t="s">
        <v>1482</v>
      </c>
      <c r="B20" t="s">
        <v>1481</v>
      </c>
      <c r="C20" s="91">
        <v>19</v>
      </c>
      <c r="D20" t="s">
        <v>2102</v>
      </c>
      <c r="E20" t="s">
        <v>2274</v>
      </c>
      <c r="F20" s="91">
        <v>100</v>
      </c>
      <c r="G20" t="s">
        <v>80</v>
      </c>
      <c r="H20" t="s">
        <v>2296</v>
      </c>
      <c r="I20" s="91">
        <v>2022</v>
      </c>
      <c r="J20" t="s">
        <v>83</v>
      </c>
      <c r="K20" t="s">
        <v>2302</v>
      </c>
      <c r="L20" t="s">
        <v>2305</v>
      </c>
      <c r="M20" t="s">
        <v>2308</v>
      </c>
    </row>
    <row r="21">
      <c r="A21" t="s">
        <v>1482</v>
      </c>
      <c r="B21" t="s">
        <v>1481</v>
      </c>
      <c r="C21" s="91">
        <v>20</v>
      </c>
      <c r="D21" t="s">
        <v>2103</v>
      </c>
      <c r="E21" t="s">
        <v>2275</v>
      </c>
      <c r="F21" s="91">
        <v>100</v>
      </c>
      <c r="G21" t="s">
        <v>80</v>
      </c>
      <c r="H21" t="s">
        <v>2296</v>
      </c>
      <c r="I21" s="91">
        <v>2020</v>
      </c>
      <c r="J21" t="s">
        <v>83</v>
      </c>
      <c r="K21" t="s">
        <v>2303</v>
      </c>
      <c r="L21" t="s">
        <v>2306</v>
      </c>
      <c r="M21" t="s">
        <v>2309</v>
      </c>
    </row>
    <row r="22">
      <c r="A22" t="s">
        <v>1482</v>
      </c>
      <c r="B22" t="s">
        <v>1481</v>
      </c>
      <c r="C22" s="91">
        <v>21</v>
      </c>
      <c r="D22" t="s">
        <v>2104</v>
      </c>
      <c r="E22" t="s">
        <v>2276</v>
      </c>
      <c r="F22" s="91">
        <v>50</v>
      </c>
      <c r="G22" t="s">
        <v>80</v>
      </c>
      <c r="H22" t="s">
        <v>81</v>
      </c>
      <c r="I22" s="91">
        <v>2024</v>
      </c>
      <c r="J22" t="s">
        <v>83</v>
      </c>
      <c r="K22" t="s">
        <v>2301</v>
      </c>
      <c r="L22" t="s">
        <v>190</v>
      </c>
      <c r="M22" t="s">
        <v>190</v>
      </c>
    </row>
    <row r="23">
      <c r="A23" t="s">
        <v>1482</v>
      </c>
      <c r="B23" t="s">
        <v>1481</v>
      </c>
      <c r="C23" s="91">
        <v>22</v>
      </c>
      <c r="D23" t="s">
        <v>2125</v>
      </c>
      <c r="E23" t="s">
        <v>2277</v>
      </c>
      <c r="F23" s="91">
        <v>72.794117647058826</v>
      </c>
      <c r="G23" t="s">
        <v>80</v>
      </c>
      <c r="H23" t="s">
        <v>2296</v>
      </c>
      <c r="I23" s="91">
        <v>2022</v>
      </c>
      <c r="J23" t="s">
        <v>83</v>
      </c>
      <c r="K23" t="s">
        <v>2304</v>
      </c>
      <c r="L23" t="s">
        <v>2305</v>
      </c>
      <c r="M23" t="s">
        <v>190</v>
      </c>
    </row>
    <row r="24">
      <c r="A24" t="s">
        <v>1482</v>
      </c>
      <c r="B24" t="s">
        <v>1481</v>
      </c>
      <c r="C24" s="91">
        <v>23</v>
      </c>
      <c r="D24" t="s">
        <v>179</v>
      </c>
      <c r="E24" t="s">
        <v>2278</v>
      </c>
      <c r="F24" s="91">
        <v>0</v>
      </c>
      <c r="G24" t="s">
        <v>80</v>
      </c>
      <c r="H24" t="s">
        <v>81</v>
      </c>
      <c r="I24" s="91">
        <v>2024</v>
      </c>
      <c r="J24" t="s">
        <v>83</v>
      </c>
      <c r="K24" t="s">
        <v>2304</v>
      </c>
      <c r="L24" t="s">
        <v>2305</v>
      </c>
      <c r="M24" t="s">
        <v>2310</v>
      </c>
    </row>
    <row r="25">
      <c r="A25" t="s">
        <v>1482</v>
      </c>
      <c r="B25" t="s">
        <v>1481</v>
      </c>
      <c r="C25" s="91">
        <v>24</v>
      </c>
      <c r="D25" t="s">
        <v>2126</v>
      </c>
      <c r="E25" t="s">
        <v>2279</v>
      </c>
      <c r="F25" s="91">
        <v>0</v>
      </c>
      <c r="G25" t="s">
        <v>80</v>
      </c>
      <c r="H25" t="s">
        <v>81</v>
      </c>
      <c r="I25" s="91">
        <v>2024</v>
      </c>
      <c r="J25" t="s">
        <v>83</v>
      </c>
      <c r="K25" t="s">
        <v>2304</v>
      </c>
      <c r="L25" t="s">
        <v>2305</v>
      </c>
      <c r="M25" t="s">
        <v>2310</v>
      </c>
    </row>
    <row r="26">
      <c r="A26" t="s">
        <v>1482</v>
      </c>
      <c r="B26" t="s">
        <v>1481</v>
      </c>
      <c r="C26" s="91">
        <v>25</v>
      </c>
      <c r="D26" t="s">
        <v>178</v>
      </c>
      <c r="E26" t="s">
        <v>2280</v>
      </c>
      <c r="F26" s="91">
        <v>27.205882352941171</v>
      </c>
      <c r="G26" t="s">
        <v>80</v>
      </c>
      <c r="H26" t="s">
        <v>2296</v>
      </c>
      <c r="I26" s="91">
        <v>2022</v>
      </c>
      <c r="J26" t="s">
        <v>83</v>
      </c>
      <c r="K26" t="s">
        <v>2304</v>
      </c>
      <c r="L26" t="s">
        <v>2305</v>
      </c>
      <c r="M26" t="s">
        <v>190</v>
      </c>
    </row>
    <row r="27">
      <c r="A27" t="s">
        <v>1482</v>
      </c>
      <c r="B27" t="s">
        <v>1481</v>
      </c>
      <c r="C27" s="91">
        <v>26</v>
      </c>
      <c r="D27" t="s">
        <v>185</v>
      </c>
      <c r="E27" t="s">
        <v>2281</v>
      </c>
      <c r="F27" s="91">
        <v>72.794117647058826</v>
      </c>
      <c r="G27" t="s">
        <v>80</v>
      </c>
      <c r="H27" t="s">
        <v>2296</v>
      </c>
      <c r="I27" s="91">
        <v>2022</v>
      </c>
      <c r="J27" t="s">
        <v>83</v>
      </c>
      <c r="K27" t="s">
        <v>2304</v>
      </c>
      <c r="L27" t="s">
        <v>2305</v>
      </c>
      <c r="M27" t="s">
        <v>190</v>
      </c>
    </row>
    <row r="28">
      <c r="A28" t="s">
        <v>1482</v>
      </c>
      <c r="B28" t="s">
        <v>1481</v>
      </c>
      <c r="C28" s="91">
        <v>27</v>
      </c>
      <c r="D28" t="s">
        <v>2105</v>
      </c>
      <c r="E28" t="s">
        <v>2282</v>
      </c>
      <c r="F28" s="91">
        <v>100</v>
      </c>
      <c r="G28" t="s">
        <v>80</v>
      </c>
      <c r="H28" t="s">
        <v>81</v>
      </c>
      <c r="I28" s="91">
        <v>2024</v>
      </c>
      <c r="J28" t="s">
        <v>83</v>
      </c>
      <c r="K28" t="s">
        <v>2301</v>
      </c>
      <c r="L28" t="s">
        <v>190</v>
      </c>
      <c r="M28" t="s">
        <v>190</v>
      </c>
    </row>
    <row r="29">
      <c r="A29" t="s">
        <v>1482</v>
      </c>
      <c r="B29" t="s">
        <v>1481</v>
      </c>
      <c r="C29" s="91">
        <v>28</v>
      </c>
      <c r="D29" t="s">
        <v>2106</v>
      </c>
      <c r="E29" t="s">
        <v>2283</v>
      </c>
      <c r="F29" s="91">
        <v>100</v>
      </c>
      <c r="G29" t="s">
        <v>80</v>
      </c>
      <c r="H29" t="s">
        <v>81</v>
      </c>
      <c r="I29" s="91">
        <v>2024</v>
      </c>
      <c r="J29" t="s">
        <v>83</v>
      </c>
      <c r="K29" t="s">
        <v>2301</v>
      </c>
      <c r="L29" t="s">
        <v>190</v>
      </c>
      <c r="M29" t="s">
        <v>2311</v>
      </c>
    </row>
    <row r="30">
      <c r="A30" t="s">
        <v>1482</v>
      </c>
      <c r="B30" t="s">
        <v>1481</v>
      </c>
      <c r="C30" s="91">
        <v>29</v>
      </c>
      <c r="D30" t="s">
        <v>2107</v>
      </c>
      <c r="E30" t="s">
        <v>2284</v>
      </c>
      <c r="F30" s="91">
        <v>25.887060165405274</v>
      </c>
      <c r="G30" t="s">
        <v>101</v>
      </c>
      <c r="H30" t="s">
        <v>5</v>
      </c>
      <c r="I30" s="91">
        <v>2024</v>
      </c>
      <c r="J30" t="s">
        <v>83</v>
      </c>
      <c r="K30" t="s">
        <v>190</v>
      </c>
      <c r="L30" t="s">
        <v>190</v>
      </c>
      <c r="M30" t="s">
        <v>190</v>
      </c>
    </row>
    <row r="31">
      <c r="A31" t="s">
        <v>1482</v>
      </c>
      <c r="B31" t="s">
        <v>1481</v>
      </c>
      <c r="C31" s="91">
        <v>30</v>
      </c>
      <c r="D31" t="s">
        <v>2108</v>
      </c>
      <c r="E31" t="s">
        <v>2285</v>
      </c>
      <c r="F31" s="91">
        <v>0</v>
      </c>
      <c r="G31" t="s">
        <v>101</v>
      </c>
      <c r="H31" t="s">
        <v>5</v>
      </c>
      <c r="I31" s="91">
        <v>2024</v>
      </c>
      <c r="J31" t="s">
        <v>83</v>
      </c>
      <c r="K31" t="s">
        <v>190</v>
      </c>
      <c r="L31" t="s">
        <v>190</v>
      </c>
      <c r="M31" t="s">
        <v>190</v>
      </c>
    </row>
    <row r="32">
      <c r="A32" t="s">
        <v>1482</v>
      </c>
      <c r="B32" t="s">
        <v>1481</v>
      </c>
      <c r="C32" s="91">
        <v>31</v>
      </c>
      <c r="D32" t="s">
        <v>2109</v>
      </c>
      <c r="E32" t="s">
        <v>2286</v>
      </c>
      <c r="F32" s="91">
        <v>0</v>
      </c>
      <c r="G32" t="s">
        <v>101</v>
      </c>
      <c r="H32" t="s">
        <v>5</v>
      </c>
      <c r="I32" s="91">
        <v>2024</v>
      </c>
      <c r="J32" t="s">
        <v>83</v>
      </c>
      <c r="K32" t="s">
        <v>190</v>
      </c>
      <c r="L32" t="s">
        <v>190</v>
      </c>
      <c r="M32" t="s">
        <v>190</v>
      </c>
    </row>
    <row r="33">
      <c r="A33" t="s">
        <v>1482</v>
      </c>
      <c r="B33" t="s">
        <v>1481</v>
      </c>
      <c r="C33" s="91">
        <v>32</v>
      </c>
      <c r="D33" t="s">
        <v>2110</v>
      </c>
      <c r="E33" t="s">
        <v>2287</v>
      </c>
      <c r="F33" s="91">
        <v>25.887060165405274</v>
      </c>
      <c r="G33" t="s">
        <v>101</v>
      </c>
      <c r="H33" t="s">
        <v>5</v>
      </c>
      <c r="I33" s="91">
        <v>2024</v>
      </c>
      <c r="J33" t="s">
        <v>83</v>
      </c>
      <c r="K33" t="s">
        <v>190</v>
      </c>
      <c r="L33" t="s">
        <v>190</v>
      </c>
      <c r="M33" t="s">
        <v>190</v>
      </c>
    </row>
    <row r="34">
      <c r="A34" t="s">
        <v>1482</v>
      </c>
      <c r="B34" t="s">
        <v>1481</v>
      </c>
      <c r="C34" s="91">
        <v>33</v>
      </c>
      <c r="D34" t="s">
        <v>167</v>
      </c>
      <c r="E34" t="s">
        <v>2288</v>
      </c>
      <c r="F34" s="91">
        <v>25.887060165405274</v>
      </c>
      <c r="G34" t="s">
        <v>101</v>
      </c>
      <c r="H34" t="s">
        <v>5</v>
      </c>
      <c r="I34" s="91">
        <v>2024</v>
      </c>
      <c r="J34" t="s">
        <v>83</v>
      </c>
      <c r="K34" t="s">
        <v>190</v>
      </c>
      <c r="L34" t="s">
        <v>190</v>
      </c>
      <c r="M34" t="s">
        <v>190</v>
      </c>
    </row>
    <row r="35">
      <c r="A35" t="s">
        <v>1482</v>
      </c>
      <c r="B35" t="s">
        <v>1481</v>
      </c>
      <c r="C35" s="91">
        <v>34</v>
      </c>
      <c r="D35" t="s">
        <v>2111</v>
      </c>
      <c r="E35" t="s">
        <v>2289</v>
      </c>
      <c r="F35" s="91">
        <v>0</v>
      </c>
      <c r="G35" t="s">
        <v>101</v>
      </c>
      <c r="H35" t="s">
        <v>5</v>
      </c>
      <c r="I35" s="91">
        <v>2024</v>
      </c>
      <c r="J35" t="s">
        <v>83</v>
      </c>
      <c r="K35" t="s">
        <v>190</v>
      </c>
      <c r="L35" t="s">
        <v>190</v>
      </c>
      <c r="M35" t="s">
        <v>190</v>
      </c>
    </row>
    <row r="36">
      <c r="A36" t="s">
        <v>1482</v>
      </c>
      <c r="B36" t="s">
        <v>1481</v>
      </c>
      <c r="C36" s="91">
        <v>35</v>
      </c>
      <c r="D36" t="s">
        <v>2112</v>
      </c>
      <c r="E36" t="s">
        <v>2290</v>
      </c>
      <c r="F36" s="91">
        <v>0</v>
      </c>
      <c r="G36" t="s">
        <v>101</v>
      </c>
      <c r="H36" t="s">
        <v>5</v>
      </c>
      <c r="I36" s="91">
        <v>2024</v>
      </c>
      <c r="J36" t="s">
        <v>83</v>
      </c>
      <c r="K36" t="s">
        <v>190</v>
      </c>
      <c r="L36" t="s">
        <v>190</v>
      </c>
      <c r="M36" t="s">
        <v>190</v>
      </c>
    </row>
    <row r="37">
      <c r="A37" t="s">
        <v>1482</v>
      </c>
      <c r="B37" t="s">
        <v>1481</v>
      </c>
      <c r="C37" s="91">
        <v>36</v>
      </c>
      <c r="D37" t="s">
        <v>169</v>
      </c>
      <c r="E37" t="s">
        <v>2291</v>
      </c>
      <c r="F37" s="91">
        <v>25.887060165405274</v>
      </c>
      <c r="G37" t="s">
        <v>101</v>
      </c>
      <c r="H37" t="s">
        <v>5</v>
      </c>
      <c r="I37" s="91">
        <v>2024</v>
      </c>
      <c r="J37" t="s">
        <v>83</v>
      </c>
      <c r="K37" t="s">
        <v>190</v>
      </c>
      <c r="L37" t="s">
        <v>190</v>
      </c>
      <c r="M37" t="s">
        <v>190</v>
      </c>
    </row>
    <row r="38">
      <c r="A38" t="s">
        <v>1482</v>
      </c>
      <c r="B38" t="s">
        <v>1481</v>
      </c>
      <c r="C38" s="91">
        <v>37</v>
      </c>
      <c r="D38" t="s">
        <v>168</v>
      </c>
      <c r="E38" t="s">
        <v>2292</v>
      </c>
      <c r="F38" s="91">
        <v>96.459358215332031</v>
      </c>
      <c r="G38" t="s">
        <v>80</v>
      </c>
      <c r="H38" t="s">
        <v>5</v>
      </c>
      <c r="I38" s="91">
        <v>2024</v>
      </c>
      <c r="J38" t="s">
        <v>83</v>
      </c>
      <c r="K38" t="s">
        <v>190</v>
      </c>
      <c r="L38" t="s">
        <v>190</v>
      </c>
      <c r="M38" t="s">
        <v>190</v>
      </c>
    </row>
    <row r="39">
      <c r="A39" t="s">
        <v>1482</v>
      </c>
      <c r="B39" t="s">
        <v>1481</v>
      </c>
      <c r="C39" s="91">
        <v>38</v>
      </c>
      <c r="D39" t="s">
        <v>186</v>
      </c>
      <c r="E39" t="s">
        <v>2293</v>
      </c>
      <c r="F39" s="91">
        <v>0</v>
      </c>
      <c r="G39" t="s">
        <v>80</v>
      </c>
      <c r="H39" t="s">
        <v>5</v>
      </c>
      <c r="I39" s="91">
        <v>2024</v>
      </c>
      <c r="J39" t="s">
        <v>83</v>
      </c>
      <c r="K39" t="s">
        <v>190</v>
      </c>
      <c r="L39" t="s">
        <v>190</v>
      </c>
      <c r="M39" t="s">
        <v>190</v>
      </c>
    </row>
    <row r="40">
      <c r="A40" t="s">
        <v>1482</v>
      </c>
      <c r="B40" t="s">
        <v>1481</v>
      </c>
      <c r="C40" s="91">
        <v>39</v>
      </c>
      <c r="D40" t="s">
        <v>187</v>
      </c>
      <c r="E40" t="s">
        <v>2294</v>
      </c>
      <c r="F40" s="91">
        <v>0</v>
      </c>
      <c r="G40" t="s">
        <v>80</v>
      </c>
      <c r="H40" t="s">
        <v>5</v>
      </c>
      <c r="I40" s="91">
        <v>2024</v>
      </c>
      <c r="J40" t="s">
        <v>83</v>
      </c>
      <c r="K40" t="s">
        <v>190</v>
      </c>
      <c r="L40" t="s">
        <v>190</v>
      </c>
      <c r="M40" t="s">
        <v>190</v>
      </c>
    </row>
    <row r="41">
      <c r="A41" t="s">
        <v>1482</v>
      </c>
      <c r="B41" t="s">
        <v>1481</v>
      </c>
      <c r="C41" s="91">
        <v>40</v>
      </c>
      <c r="D41" t="s">
        <v>79</v>
      </c>
      <c r="E41" t="s">
        <v>2295</v>
      </c>
      <c r="F41" s="91">
        <v>96.459358215332031</v>
      </c>
      <c r="G41" t="s">
        <v>80</v>
      </c>
      <c r="H41" t="s">
        <v>5</v>
      </c>
      <c r="I41" s="91">
        <v>2024</v>
      </c>
      <c r="J41" t="s">
        <v>83</v>
      </c>
      <c r="K41" t="s">
        <v>190</v>
      </c>
      <c r="L41" t="s">
        <v>190</v>
      </c>
      <c r="M41" t="s">
        <v>190</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99</v>
      </c>
      <c r="C1" t="s">
        <v>16</v>
      </c>
      <c r="D1" t="s">
        <v>17</v>
      </c>
      <c r="E1" t="s">
        <v>129</v>
      </c>
      <c r="F1" t="s">
        <v>9</v>
      </c>
      <c r="G1" t="s">
        <v>7</v>
      </c>
      <c r="H1" t="s">
        <v>10</v>
      </c>
      <c r="I1" t="s">
        <v>2297</v>
      </c>
      <c r="J1" t="s">
        <v>82</v>
      </c>
      <c r="K1" t="s">
        <v>107</v>
      </c>
      <c r="L1" t="s">
        <v>12</v>
      </c>
      <c r="M1" t="s">
        <v>86</v>
      </c>
      <c r="N1" t="s">
        <v>13</v>
      </c>
    </row>
    <row xmlns:x14ac="http://schemas.microsoft.com/office/spreadsheetml/2009/9/ac" r="2" x14ac:dyDescent="0.2">
      <c r="A2" t="s">
        <v>1482</v>
      </c>
      <c r="B2" s="6" t="s">
        <v>1481</v>
      </c>
      <c r="C2" s="91">
        <v>4</v>
      </c>
      <c r="D2" t="s">
        <v>151</v>
      </c>
      <c r="E2" t="s">
        <v>2259</v>
      </c>
      <c r="F2" s="91">
        <v>49.996253202204883</v>
      </c>
      <c r="G2" t="s">
        <v>89</v>
      </c>
      <c r="H2" t="s">
        <v>2296</v>
      </c>
      <c r="I2" s="91">
        <v>2022</v>
      </c>
      <c r="J2" t="s">
        <v>83</v>
      </c>
      <c r="K2" t="s">
        <v>190</v>
      </c>
      <c r="L2" t="s">
        <v>2300</v>
      </c>
      <c r="M2" t="s">
        <v>2305</v>
      </c>
      <c r="N2" t="s">
        <v>2307</v>
      </c>
    </row>
    <row r="3">
      <c r="A3" t="s">
        <v>1482</v>
      </c>
      <c r="B3" t="s">
        <v>1481</v>
      </c>
      <c r="C3" s="91">
        <v>19</v>
      </c>
      <c r="D3" t="s">
        <v>2102</v>
      </c>
      <c r="E3" t="s">
        <v>2274</v>
      </c>
      <c r="F3" s="91">
        <v>100</v>
      </c>
      <c r="G3" t="s">
        <v>80</v>
      </c>
      <c r="H3" t="s">
        <v>2296</v>
      </c>
      <c r="I3" s="91">
        <v>2022</v>
      </c>
      <c r="J3" t="s">
        <v>83</v>
      </c>
      <c r="K3" t="s">
        <v>190</v>
      </c>
      <c r="L3" t="s">
        <v>2302</v>
      </c>
      <c r="M3" t="s">
        <v>2305</v>
      </c>
      <c r="N3" t="s">
        <v>2308</v>
      </c>
    </row>
    <row r="4">
      <c r="A4" t="s">
        <v>1482</v>
      </c>
      <c r="B4" t="s">
        <v>1481</v>
      </c>
      <c r="C4" s="91">
        <v>20</v>
      </c>
      <c r="D4" t="s">
        <v>2103</v>
      </c>
      <c r="E4" t="s">
        <v>2275</v>
      </c>
      <c r="F4" s="91">
        <v>100</v>
      </c>
      <c r="G4" t="s">
        <v>80</v>
      </c>
      <c r="H4" t="s">
        <v>2296</v>
      </c>
      <c r="I4" s="91">
        <v>2020</v>
      </c>
      <c r="J4" t="s">
        <v>83</v>
      </c>
      <c r="K4" t="s">
        <v>190</v>
      </c>
      <c r="L4" t="s">
        <v>2303</v>
      </c>
      <c r="M4" t="s">
        <v>2306</v>
      </c>
      <c r="N4" t="s">
        <v>2309</v>
      </c>
    </row>
    <row r="5">
      <c r="A5" t="s">
        <v>1482</v>
      </c>
      <c r="B5" t="s">
        <v>1481</v>
      </c>
      <c r="C5" s="91">
        <v>22</v>
      </c>
      <c r="D5" t="s">
        <v>2125</v>
      </c>
      <c r="E5" t="s">
        <v>2277</v>
      </c>
      <c r="F5" s="91">
        <v>72.794117647058826</v>
      </c>
      <c r="G5" t="s">
        <v>80</v>
      </c>
      <c r="H5" t="s">
        <v>2296</v>
      </c>
      <c r="I5" s="91">
        <v>2022</v>
      </c>
      <c r="J5" t="s">
        <v>83</v>
      </c>
      <c r="K5" t="s">
        <v>190</v>
      </c>
      <c r="L5" t="s">
        <v>2304</v>
      </c>
      <c r="M5" t="s">
        <v>2305</v>
      </c>
      <c r="N5" t="s">
        <v>190</v>
      </c>
    </row>
    <row r="6">
      <c r="A6" t="s">
        <v>1482</v>
      </c>
      <c r="B6" t="s">
        <v>1481</v>
      </c>
      <c r="C6" s="91">
        <v>25</v>
      </c>
      <c r="D6" t="s">
        <v>178</v>
      </c>
      <c r="E6" t="s">
        <v>2280</v>
      </c>
      <c r="F6" s="91">
        <v>27.205882352941171</v>
      </c>
      <c r="G6" t="s">
        <v>80</v>
      </c>
      <c r="H6" t="s">
        <v>2296</v>
      </c>
      <c r="I6" s="91">
        <v>2022</v>
      </c>
      <c r="J6" t="s">
        <v>83</v>
      </c>
      <c r="K6" t="s">
        <v>190</v>
      </c>
      <c r="L6" t="s">
        <v>2304</v>
      </c>
      <c r="M6" t="s">
        <v>2305</v>
      </c>
      <c r="N6" t="s">
        <v>190</v>
      </c>
    </row>
    <row r="7">
      <c r="A7" t="s">
        <v>1482</v>
      </c>
      <c r="B7" t="s">
        <v>1481</v>
      </c>
      <c r="C7" s="91">
        <v>26</v>
      </c>
      <c r="D7" t="s">
        <v>185</v>
      </c>
      <c r="E7" t="s">
        <v>2281</v>
      </c>
      <c r="F7" s="91">
        <v>72.794117647058826</v>
      </c>
      <c r="G7" t="s">
        <v>80</v>
      </c>
      <c r="H7" t="s">
        <v>2296</v>
      </c>
      <c r="I7" s="91">
        <v>2022</v>
      </c>
      <c r="J7" t="s">
        <v>83</v>
      </c>
      <c r="K7" t="s">
        <v>190</v>
      </c>
      <c r="L7" t="s">
        <v>2304</v>
      </c>
      <c r="M7" t="s">
        <v>2305</v>
      </c>
      <c r="N7" t="s">
        <v>190</v>
      </c>
    </row>
    <row r="8">
      <c r="A8" t="s">
        <v>1482</v>
      </c>
      <c r="B8" t="s">
        <v>1481</v>
      </c>
      <c r="C8" s="91">
        <v>4</v>
      </c>
      <c r="D8" t="s">
        <v>151</v>
      </c>
      <c r="E8" t="s">
        <v>2259</v>
      </c>
      <c r="F8" s="91">
        <v>101.13</v>
      </c>
      <c r="G8" t="s">
        <v>89</v>
      </c>
      <c r="H8" t="s">
        <v>2296</v>
      </c>
      <c r="I8" s="91">
        <v>2014</v>
      </c>
      <c r="J8" t="s">
        <v>84</v>
      </c>
      <c r="K8" t="s">
        <v>180</v>
      </c>
      <c r="L8" t="s">
        <v>2300</v>
      </c>
      <c r="M8" t="s">
        <v>2316</v>
      </c>
      <c r="N8" t="s">
        <v>2307</v>
      </c>
    </row>
    <row r="9">
      <c r="A9" t="s">
        <v>1482</v>
      </c>
      <c r="B9" t="s">
        <v>1481</v>
      </c>
      <c r="C9" s="91">
        <v>4</v>
      </c>
      <c r="D9" t="s">
        <v>151</v>
      </c>
      <c r="E9" t="s">
        <v>2259</v>
      </c>
      <c r="F9" s="91">
        <v>100.40000000000001</v>
      </c>
      <c r="G9" t="s">
        <v>89</v>
      </c>
      <c r="H9" t="s">
        <v>2296</v>
      </c>
      <c r="I9" s="91">
        <v>2015</v>
      </c>
      <c r="J9" t="s">
        <v>84</v>
      </c>
      <c r="K9" t="s">
        <v>180</v>
      </c>
      <c r="L9" t="s">
        <v>2300</v>
      </c>
      <c r="M9" t="s">
        <v>2317</v>
      </c>
      <c r="N9" t="s">
        <v>2307</v>
      </c>
    </row>
    <row r="10">
      <c r="A10" t="s">
        <v>1482</v>
      </c>
      <c r="B10" t="s">
        <v>1481</v>
      </c>
      <c r="C10" s="91">
        <v>4</v>
      </c>
      <c r="D10" t="s">
        <v>151</v>
      </c>
      <c r="E10" t="s">
        <v>2259</v>
      </c>
      <c r="F10" s="91">
        <v>112.03</v>
      </c>
      <c r="G10" t="s">
        <v>89</v>
      </c>
      <c r="H10" t="s">
        <v>2296</v>
      </c>
      <c r="I10" s="91">
        <v>2016</v>
      </c>
      <c r="J10" t="s">
        <v>84</v>
      </c>
      <c r="K10" t="s">
        <v>180</v>
      </c>
      <c r="L10" t="s">
        <v>2300</v>
      </c>
      <c r="M10" t="s">
        <v>2318</v>
      </c>
      <c r="N10" t="s">
        <v>2307</v>
      </c>
    </row>
    <row r="11">
      <c r="A11" t="s">
        <v>1482</v>
      </c>
      <c r="B11" t="s">
        <v>1481</v>
      </c>
      <c r="C11" s="91">
        <v>4</v>
      </c>
      <c r="D11" t="s">
        <v>151</v>
      </c>
      <c r="E11" t="s">
        <v>2259</v>
      </c>
      <c r="F11" s="91">
        <v>130.21000000000001</v>
      </c>
      <c r="G11" t="s">
        <v>89</v>
      </c>
      <c r="H11" t="s">
        <v>2296</v>
      </c>
      <c r="I11" s="91">
        <v>2017</v>
      </c>
      <c r="J11" t="s">
        <v>84</v>
      </c>
      <c r="K11" t="s">
        <v>180</v>
      </c>
      <c r="L11" t="s">
        <v>2300</v>
      </c>
      <c r="M11" t="s">
        <v>2319</v>
      </c>
      <c r="N11" t="s">
        <v>2307</v>
      </c>
    </row>
    <row r="12">
      <c r="A12" t="s">
        <v>1482</v>
      </c>
      <c r="B12" t="s">
        <v>1481</v>
      </c>
      <c r="C12" s="91">
        <v>4</v>
      </c>
      <c r="D12" t="s">
        <v>151</v>
      </c>
      <c r="E12" t="s">
        <v>2259</v>
      </c>
      <c r="F12" s="91">
        <v>139.08000000000001</v>
      </c>
      <c r="G12" t="s">
        <v>89</v>
      </c>
      <c r="H12" t="s">
        <v>2296</v>
      </c>
      <c r="I12" s="91">
        <v>2018</v>
      </c>
      <c r="J12" t="s">
        <v>84</v>
      </c>
      <c r="K12" t="s">
        <v>180</v>
      </c>
      <c r="L12" t="s">
        <v>2300</v>
      </c>
      <c r="M12" t="s">
        <v>2320</v>
      </c>
      <c r="N12" t="s">
        <v>2307</v>
      </c>
    </row>
    <row r="13">
      <c r="A13" t="s">
        <v>1482</v>
      </c>
      <c r="B13" t="s">
        <v>1481</v>
      </c>
      <c r="C13" s="91">
        <v>4</v>
      </c>
      <c r="D13" t="s">
        <v>151</v>
      </c>
      <c r="E13" t="s">
        <v>2259</v>
      </c>
      <c r="F13" s="91">
        <v>138.90000000000001</v>
      </c>
      <c r="G13" t="s">
        <v>89</v>
      </c>
      <c r="H13" t="s">
        <v>2296</v>
      </c>
      <c r="I13" s="91">
        <v>2019</v>
      </c>
      <c r="J13" t="s">
        <v>84</v>
      </c>
      <c r="K13" t="s">
        <v>180</v>
      </c>
      <c r="L13" t="s">
        <v>2300</v>
      </c>
      <c r="M13" t="s">
        <v>2321</v>
      </c>
      <c r="N13" t="s">
        <v>2307</v>
      </c>
    </row>
    <row r="14">
      <c r="A14" t="s">
        <v>1482</v>
      </c>
      <c r="B14" t="s">
        <v>1481</v>
      </c>
      <c r="C14" s="91">
        <v>4</v>
      </c>
      <c r="D14" t="s">
        <v>151</v>
      </c>
      <c r="E14" t="s">
        <v>2259</v>
      </c>
      <c r="F14" s="91">
        <v>104.7</v>
      </c>
      <c r="G14" t="s">
        <v>89</v>
      </c>
      <c r="H14" t="s">
        <v>2296</v>
      </c>
      <c r="I14" s="91">
        <v>2020</v>
      </c>
      <c r="J14" t="s">
        <v>84</v>
      </c>
      <c r="K14" t="s">
        <v>180</v>
      </c>
      <c r="L14" t="s">
        <v>2300</v>
      </c>
      <c r="M14" t="s">
        <v>2322</v>
      </c>
      <c r="N14" t="s">
        <v>2307</v>
      </c>
    </row>
    <row r="15">
      <c r="A15" t="s">
        <v>1482</v>
      </c>
      <c r="B15" t="s">
        <v>1481</v>
      </c>
      <c r="C15" s="91">
        <v>4</v>
      </c>
      <c r="D15" t="s">
        <v>151</v>
      </c>
      <c r="E15" t="s">
        <v>2259</v>
      </c>
      <c r="F15" s="91">
        <v>53.36</v>
      </c>
      <c r="G15" t="s">
        <v>89</v>
      </c>
      <c r="H15" t="s">
        <v>2296</v>
      </c>
      <c r="I15" s="91">
        <v>2021</v>
      </c>
      <c r="J15" t="s">
        <v>84</v>
      </c>
      <c r="K15" t="s">
        <v>180</v>
      </c>
      <c r="L15" t="s">
        <v>2300</v>
      </c>
      <c r="M15" t="s">
        <v>2323</v>
      </c>
      <c r="N15" t="s">
        <v>2307</v>
      </c>
    </row>
    <row r="16">
      <c r="A16" t="s">
        <v>1482</v>
      </c>
      <c r="B16" t="s">
        <v>1481</v>
      </c>
      <c r="C16" s="91">
        <v>8</v>
      </c>
      <c r="D16" t="s">
        <v>144</v>
      </c>
      <c r="E16" t="s">
        <v>2263</v>
      </c>
      <c r="F16" s="91">
        <v>106.27</v>
      </c>
      <c r="G16" t="s">
        <v>101</v>
      </c>
      <c r="H16" t="s">
        <v>2296</v>
      </c>
      <c r="I16" s="91">
        <v>2014</v>
      </c>
      <c r="J16" t="s">
        <v>84</v>
      </c>
      <c r="K16" t="s">
        <v>180</v>
      </c>
      <c r="L16" t="s">
        <v>2302</v>
      </c>
      <c r="M16" t="s">
        <v>2316</v>
      </c>
      <c r="N16" t="s">
        <v>2327</v>
      </c>
    </row>
    <row r="17">
      <c r="A17" t="s">
        <v>1482</v>
      </c>
      <c r="B17" t="s">
        <v>1481</v>
      </c>
      <c r="C17" s="91">
        <v>8</v>
      </c>
      <c r="D17" t="s">
        <v>144</v>
      </c>
      <c r="E17" t="s">
        <v>2263</v>
      </c>
      <c r="F17" s="91">
        <v>107.39</v>
      </c>
      <c r="G17" t="s">
        <v>101</v>
      </c>
      <c r="H17" t="s">
        <v>2296</v>
      </c>
      <c r="I17" s="91">
        <v>2015</v>
      </c>
      <c r="J17" t="s">
        <v>84</v>
      </c>
      <c r="K17" t="s">
        <v>180</v>
      </c>
      <c r="L17" t="s">
        <v>2302</v>
      </c>
      <c r="M17" t="s">
        <v>2317</v>
      </c>
      <c r="N17" t="s">
        <v>2327</v>
      </c>
    </row>
    <row r="18">
      <c r="A18" t="s">
        <v>1482</v>
      </c>
      <c r="B18" t="s">
        <v>1481</v>
      </c>
      <c r="C18" s="91">
        <v>8</v>
      </c>
      <c r="D18" t="s">
        <v>144</v>
      </c>
      <c r="E18" t="s">
        <v>2263</v>
      </c>
      <c r="F18" s="91">
        <v>118.44</v>
      </c>
      <c r="G18" t="s">
        <v>101</v>
      </c>
      <c r="H18" t="s">
        <v>2296</v>
      </c>
      <c r="I18" s="91">
        <v>2016</v>
      </c>
      <c r="J18" t="s">
        <v>84</v>
      </c>
      <c r="K18" t="s">
        <v>180</v>
      </c>
      <c r="L18" t="s">
        <v>2302</v>
      </c>
      <c r="M18" t="s">
        <v>2318</v>
      </c>
      <c r="N18" t="s">
        <v>2327</v>
      </c>
    </row>
    <row r="19">
      <c r="A19" t="s">
        <v>1482</v>
      </c>
      <c r="B19" t="s">
        <v>1481</v>
      </c>
      <c r="C19" s="91">
        <v>8</v>
      </c>
      <c r="D19" t="s">
        <v>144</v>
      </c>
      <c r="E19" t="s">
        <v>2263</v>
      </c>
      <c r="F19" s="91">
        <v>112.08</v>
      </c>
      <c r="G19" t="s">
        <v>101</v>
      </c>
      <c r="H19" t="s">
        <v>2296</v>
      </c>
      <c r="I19" s="91">
        <v>2017</v>
      </c>
      <c r="J19" t="s">
        <v>84</v>
      </c>
      <c r="K19" t="s">
        <v>180</v>
      </c>
      <c r="L19" t="s">
        <v>2302</v>
      </c>
      <c r="M19" t="s">
        <v>2319</v>
      </c>
      <c r="N19" t="s">
        <v>2327</v>
      </c>
    </row>
    <row r="20">
      <c r="A20" t="s">
        <v>1482</v>
      </c>
      <c r="B20" t="s">
        <v>1481</v>
      </c>
      <c r="C20" s="91">
        <v>8</v>
      </c>
      <c r="D20" t="s">
        <v>144</v>
      </c>
      <c r="E20" t="s">
        <v>2263</v>
      </c>
      <c r="F20" s="91">
        <v>98.269999999999996</v>
      </c>
      <c r="G20" t="s">
        <v>101</v>
      </c>
      <c r="H20" t="s">
        <v>2296</v>
      </c>
      <c r="I20" s="91">
        <v>2018</v>
      </c>
      <c r="J20" t="s">
        <v>84</v>
      </c>
      <c r="K20" t="s">
        <v>180</v>
      </c>
      <c r="L20" t="s">
        <v>2302</v>
      </c>
      <c r="M20" t="s">
        <v>2320</v>
      </c>
      <c r="N20" t="s">
        <v>2327</v>
      </c>
    </row>
    <row r="21">
      <c r="A21" t="s">
        <v>1482</v>
      </c>
      <c r="B21" t="s">
        <v>1481</v>
      </c>
      <c r="C21" s="91">
        <v>8</v>
      </c>
      <c r="D21" t="s">
        <v>144</v>
      </c>
      <c r="E21" t="s">
        <v>2263</v>
      </c>
      <c r="F21" s="91">
        <v>100.08</v>
      </c>
      <c r="G21" t="s">
        <v>101</v>
      </c>
      <c r="H21" t="s">
        <v>2296</v>
      </c>
      <c r="I21" s="91">
        <v>2019</v>
      </c>
      <c r="J21" t="s">
        <v>84</v>
      </c>
      <c r="K21" t="s">
        <v>180</v>
      </c>
      <c r="L21" t="s">
        <v>2302</v>
      </c>
      <c r="M21" t="s">
        <v>2321</v>
      </c>
      <c r="N21" t="s">
        <v>2327</v>
      </c>
    </row>
    <row r="22">
      <c r="A22" t="s">
        <v>1482</v>
      </c>
      <c r="B22" t="s">
        <v>1481</v>
      </c>
      <c r="C22" s="91">
        <v>8</v>
      </c>
      <c r="D22" t="s">
        <v>144</v>
      </c>
      <c r="E22" t="s">
        <v>2263</v>
      </c>
      <c r="F22" s="91">
        <v>100.74000000000001</v>
      </c>
      <c r="G22" t="s">
        <v>101</v>
      </c>
      <c r="H22" t="s">
        <v>2296</v>
      </c>
      <c r="I22" s="91">
        <v>2020</v>
      </c>
      <c r="J22" t="s">
        <v>84</v>
      </c>
      <c r="K22" t="s">
        <v>180</v>
      </c>
      <c r="L22" t="s">
        <v>2302</v>
      </c>
      <c r="M22" t="s">
        <v>2322</v>
      </c>
      <c r="N22" t="s">
        <v>2327</v>
      </c>
    </row>
    <row r="23">
      <c r="A23" t="s">
        <v>1482</v>
      </c>
      <c r="B23" t="s">
        <v>1481</v>
      </c>
      <c r="C23" s="91">
        <v>8</v>
      </c>
      <c r="D23" t="s">
        <v>144</v>
      </c>
      <c r="E23" t="s">
        <v>2263</v>
      </c>
      <c r="F23" s="91">
        <v>101.61</v>
      </c>
      <c r="G23" t="s">
        <v>101</v>
      </c>
      <c r="H23" t="s">
        <v>2296</v>
      </c>
      <c r="I23" s="91">
        <v>2021</v>
      </c>
      <c r="J23" t="s">
        <v>84</v>
      </c>
      <c r="K23" t="s">
        <v>180</v>
      </c>
      <c r="L23" t="s">
        <v>2302</v>
      </c>
      <c r="M23" t="s">
        <v>2323</v>
      </c>
      <c r="N23" t="s">
        <v>2327</v>
      </c>
    </row>
    <row r="24">
      <c r="A24" t="s">
        <v>1482</v>
      </c>
      <c r="B24" t="s">
        <v>1481</v>
      </c>
      <c r="C24" s="91">
        <v>19</v>
      </c>
      <c r="D24" t="s">
        <v>2102</v>
      </c>
      <c r="E24" t="s">
        <v>2274</v>
      </c>
      <c r="F24" s="91">
        <v>100</v>
      </c>
      <c r="G24" t="s">
        <v>80</v>
      </c>
      <c r="H24" t="s">
        <v>2296</v>
      </c>
      <c r="I24" s="91">
        <v>2014</v>
      </c>
      <c r="J24" t="s">
        <v>84</v>
      </c>
      <c r="K24" t="s">
        <v>180</v>
      </c>
      <c r="L24" t="s">
        <v>2302</v>
      </c>
      <c r="M24" t="s">
        <v>2316</v>
      </c>
      <c r="N24" t="s">
        <v>2328</v>
      </c>
    </row>
    <row r="25">
      <c r="A25" t="s">
        <v>1482</v>
      </c>
      <c r="B25" t="s">
        <v>1481</v>
      </c>
      <c r="C25" s="91">
        <v>19</v>
      </c>
      <c r="D25" t="s">
        <v>2102</v>
      </c>
      <c r="E25" t="s">
        <v>2274</v>
      </c>
      <c r="F25" s="91">
        <v>100</v>
      </c>
      <c r="G25" t="s">
        <v>80</v>
      </c>
      <c r="H25" t="s">
        <v>2296</v>
      </c>
      <c r="I25" s="91">
        <v>2015</v>
      </c>
      <c r="J25" t="s">
        <v>84</v>
      </c>
      <c r="K25" t="s">
        <v>180</v>
      </c>
      <c r="L25" t="s">
        <v>2302</v>
      </c>
      <c r="M25" t="s">
        <v>2317</v>
      </c>
      <c r="N25" t="s">
        <v>2329</v>
      </c>
    </row>
    <row r="26">
      <c r="A26" t="s">
        <v>1482</v>
      </c>
      <c r="B26" t="s">
        <v>1481</v>
      </c>
      <c r="C26" s="91">
        <v>19</v>
      </c>
      <c r="D26" t="s">
        <v>2102</v>
      </c>
      <c r="E26" t="s">
        <v>2274</v>
      </c>
      <c r="F26" s="91">
        <v>100</v>
      </c>
      <c r="G26" t="s">
        <v>80</v>
      </c>
      <c r="H26" t="s">
        <v>2296</v>
      </c>
      <c r="I26" s="91">
        <v>2016</v>
      </c>
      <c r="J26" t="s">
        <v>84</v>
      </c>
      <c r="K26" t="s">
        <v>180</v>
      </c>
      <c r="L26" t="s">
        <v>2302</v>
      </c>
      <c r="M26" t="s">
        <v>2318</v>
      </c>
      <c r="N26" t="s">
        <v>2328</v>
      </c>
    </row>
    <row r="27">
      <c r="A27" t="s">
        <v>1482</v>
      </c>
      <c r="B27" t="s">
        <v>1481</v>
      </c>
      <c r="C27" s="91">
        <v>19</v>
      </c>
      <c r="D27" t="s">
        <v>2102</v>
      </c>
      <c r="E27" t="s">
        <v>2274</v>
      </c>
      <c r="F27" s="91">
        <v>100</v>
      </c>
      <c r="G27" t="s">
        <v>80</v>
      </c>
      <c r="H27" t="s">
        <v>2296</v>
      </c>
      <c r="I27" s="91">
        <v>2017</v>
      </c>
      <c r="J27" t="s">
        <v>84</v>
      </c>
      <c r="K27" t="s">
        <v>180</v>
      </c>
      <c r="L27" t="s">
        <v>2302</v>
      </c>
      <c r="M27" t="s">
        <v>2319</v>
      </c>
      <c r="N27" t="s">
        <v>2330</v>
      </c>
    </row>
    <row r="28">
      <c r="A28" t="s">
        <v>1482</v>
      </c>
      <c r="B28" t="s">
        <v>1481</v>
      </c>
      <c r="C28" s="91">
        <v>19</v>
      </c>
      <c r="D28" t="s">
        <v>2102</v>
      </c>
      <c r="E28" t="s">
        <v>2274</v>
      </c>
      <c r="F28" s="91">
        <v>100</v>
      </c>
      <c r="G28" t="s">
        <v>80</v>
      </c>
      <c r="H28" t="s">
        <v>2296</v>
      </c>
      <c r="I28" s="91">
        <v>2018</v>
      </c>
      <c r="J28" t="s">
        <v>84</v>
      </c>
      <c r="K28" t="s">
        <v>180</v>
      </c>
      <c r="L28" t="s">
        <v>2302</v>
      </c>
      <c r="M28" t="s">
        <v>2320</v>
      </c>
      <c r="N28" t="s">
        <v>2331</v>
      </c>
    </row>
    <row r="29">
      <c r="A29" t="s">
        <v>1482</v>
      </c>
      <c r="B29" t="s">
        <v>1481</v>
      </c>
      <c r="C29" s="91">
        <v>19</v>
      </c>
      <c r="D29" t="s">
        <v>2102</v>
      </c>
      <c r="E29" t="s">
        <v>2274</v>
      </c>
      <c r="F29" s="91">
        <v>100</v>
      </c>
      <c r="G29" t="s">
        <v>80</v>
      </c>
      <c r="H29" t="s">
        <v>2296</v>
      </c>
      <c r="I29" s="91">
        <v>2019</v>
      </c>
      <c r="J29" t="s">
        <v>84</v>
      </c>
      <c r="K29" t="s">
        <v>180</v>
      </c>
      <c r="L29" t="s">
        <v>2302</v>
      </c>
      <c r="M29" t="s">
        <v>2321</v>
      </c>
      <c r="N29" t="s">
        <v>2332</v>
      </c>
    </row>
    <row r="30">
      <c r="A30" t="s">
        <v>1482</v>
      </c>
      <c r="B30" t="s">
        <v>1481</v>
      </c>
      <c r="C30" s="91">
        <v>19</v>
      </c>
      <c r="D30" t="s">
        <v>2102</v>
      </c>
      <c r="E30" t="s">
        <v>2274</v>
      </c>
      <c r="F30" s="91">
        <v>100</v>
      </c>
      <c r="G30" t="s">
        <v>80</v>
      </c>
      <c r="H30" t="s">
        <v>2296</v>
      </c>
      <c r="I30" s="91">
        <v>2020</v>
      </c>
      <c r="J30" t="s">
        <v>84</v>
      </c>
      <c r="K30" t="s">
        <v>180</v>
      </c>
      <c r="L30" t="s">
        <v>2302</v>
      </c>
      <c r="M30" t="s">
        <v>2322</v>
      </c>
      <c r="N30" t="s">
        <v>2333</v>
      </c>
    </row>
    <row r="31">
      <c r="A31" t="s">
        <v>1482</v>
      </c>
      <c r="B31" t="s">
        <v>1481</v>
      </c>
      <c r="C31" s="91">
        <v>19</v>
      </c>
      <c r="D31" t="s">
        <v>2102</v>
      </c>
      <c r="E31" t="s">
        <v>2274</v>
      </c>
      <c r="F31" s="91">
        <v>100</v>
      </c>
      <c r="G31" t="s">
        <v>80</v>
      </c>
      <c r="H31" t="s">
        <v>2296</v>
      </c>
      <c r="I31" s="91">
        <v>2021</v>
      </c>
      <c r="J31" t="s">
        <v>84</v>
      </c>
      <c r="K31" t="s">
        <v>180</v>
      </c>
      <c r="L31" t="s">
        <v>2302</v>
      </c>
      <c r="M31" t="s">
        <v>2323</v>
      </c>
      <c r="N31" t="s">
        <v>2334</v>
      </c>
    </row>
    <row r="32">
      <c r="A32" t="s">
        <v>1482</v>
      </c>
      <c r="B32" t="s">
        <v>1481</v>
      </c>
      <c r="C32" s="91">
        <v>20</v>
      </c>
      <c r="D32" t="s">
        <v>2103</v>
      </c>
      <c r="E32" t="s">
        <v>2275</v>
      </c>
      <c r="F32" s="91">
        <v>99.320000000000007</v>
      </c>
      <c r="G32" t="s">
        <v>80</v>
      </c>
      <c r="H32" t="s">
        <v>2296</v>
      </c>
      <c r="I32" s="91">
        <v>2014</v>
      </c>
      <c r="J32" t="s">
        <v>84</v>
      </c>
      <c r="K32" t="s">
        <v>180</v>
      </c>
      <c r="L32" t="s">
        <v>2313</v>
      </c>
      <c r="M32" t="s">
        <v>2324</v>
      </c>
      <c r="N32" t="s">
        <v>2309</v>
      </c>
    </row>
    <row r="33">
      <c r="A33" t="s">
        <v>1482</v>
      </c>
      <c r="B33" t="s">
        <v>1481</v>
      </c>
      <c r="C33" s="91">
        <v>20</v>
      </c>
      <c r="D33" t="s">
        <v>2103</v>
      </c>
      <c r="E33" t="s">
        <v>2275</v>
      </c>
      <c r="F33" s="91">
        <v>100</v>
      </c>
      <c r="G33" t="s">
        <v>80</v>
      </c>
      <c r="H33" t="s">
        <v>2296</v>
      </c>
      <c r="I33" s="91">
        <v>2016</v>
      </c>
      <c r="J33" t="s">
        <v>84</v>
      </c>
      <c r="K33" t="s">
        <v>180</v>
      </c>
      <c r="L33" t="s">
        <v>2314</v>
      </c>
      <c r="M33" t="s">
        <v>2325</v>
      </c>
      <c r="N33" t="s">
        <v>2309</v>
      </c>
    </row>
    <row r="34">
      <c r="A34" t="s">
        <v>1482</v>
      </c>
      <c r="B34" t="s">
        <v>1481</v>
      </c>
      <c r="C34" s="91">
        <v>20</v>
      </c>
      <c r="D34" t="s">
        <v>2103</v>
      </c>
      <c r="E34" t="s">
        <v>2275</v>
      </c>
      <c r="F34" s="91">
        <v>100</v>
      </c>
      <c r="G34" t="s">
        <v>80</v>
      </c>
      <c r="H34" t="s">
        <v>2296</v>
      </c>
      <c r="I34" s="91">
        <v>2018</v>
      </c>
      <c r="J34" t="s">
        <v>84</v>
      </c>
      <c r="K34" t="s">
        <v>180</v>
      </c>
      <c r="L34" t="s">
        <v>2315</v>
      </c>
      <c r="M34" t="s">
        <v>2326</v>
      </c>
      <c r="N34" t="s">
        <v>2309</v>
      </c>
    </row>
    <row r="35">
      <c r="A35" t="s">
        <v>1482</v>
      </c>
      <c r="B35" t="s">
        <v>1481</v>
      </c>
      <c r="C35" s="91">
        <v>21</v>
      </c>
      <c r="D35" t="s">
        <v>2104</v>
      </c>
      <c r="E35" t="s">
        <v>2276</v>
      </c>
      <c r="F35" s="91">
        <v>93.469999999999999</v>
      </c>
      <c r="G35" t="s">
        <v>80</v>
      </c>
      <c r="H35" t="s">
        <v>2296</v>
      </c>
      <c r="I35" s="91">
        <v>2014</v>
      </c>
      <c r="J35" t="s">
        <v>84</v>
      </c>
      <c r="K35" t="s">
        <v>2312</v>
      </c>
      <c r="L35" t="s">
        <v>2302</v>
      </c>
      <c r="M35" t="s">
        <v>2316</v>
      </c>
      <c r="N35" t="s">
        <v>2335</v>
      </c>
    </row>
    <row r="36">
      <c r="A36" t="s">
        <v>1482</v>
      </c>
      <c r="B36" t="s">
        <v>1481</v>
      </c>
      <c r="C36" s="91">
        <v>21</v>
      </c>
      <c r="D36" t="s">
        <v>2104</v>
      </c>
      <c r="E36" t="s">
        <v>2276</v>
      </c>
      <c r="F36" s="91">
        <v>99.260000000000005</v>
      </c>
      <c r="G36" t="s">
        <v>80</v>
      </c>
      <c r="H36" t="s">
        <v>2296</v>
      </c>
      <c r="I36" s="91">
        <v>2015</v>
      </c>
      <c r="J36" t="s">
        <v>84</v>
      </c>
      <c r="K36" t="s">
        <v>2312</v>
      </c>
      <c r="L36" t="s">
        <v>2302</v>
      </c>
      <c r="M36" t="s">
        <v>2317</v>
      </c>
      <c r="N36" t="s">
        <v>2336</v>
      </c>
    </row>
    <row r="37">
      <c r="A37" t="s">
        <v>1482</v>
      </c>
      <c r="B37" t="s">
        <v>1481</v>
      </c>
      <c r="C37" s="91">
        <v>21</v>
      </c>
      <c r="D37" t="s">
        <v>2104</v>
      </c>
      <c r="E37" t="s">
        <v>2276</v>
      </c>
      <c r="F37" s="91">
        <v>98.909999999999997</v>
      </c>
      <c r="G37" t="s">
        <v>80</v>
      </c>
      <c r="H37" t="s">
        <v>2296</v>
      </c>
      <c r="I37" s="91">
        <v>2016</v>
      </c>
      <c r="J37" t="s">
        <v>84</v>
      </c>
      <c r="K37" t="s">
        <v>2312</v>
      </c>
      <c r="L37" t="s">
        <v>2302</v>
      </c>
      <c r="M37" t="s">
        <v>2318</v>
      </c>
      <c r="N37" t="s">
        <v>2337</v>
      </c>
    </row>
    <row r="38">
      <c r="A38" t="s">
        <v>1482</v>
      </c>
      <c r="B38" t="s">
        <v>1481</v>
      </c>
      <c r="C38" s="91">
        <v>21</v>
      </c>
      <c r="D38" t="s">
        <v>2104</v>
      </c>
      <c r="E38" t="s">
        <v>2276</v>
      </c>
      <c r="F38" s="91">
        <v>98.36</v>
      </c>
      <c r="G38" t="s">
        <v>80</v>
      </c>
      <c r="H38" t="s">
        <v>2296</v>
      </c>
      <c r="I38" s="91">
        <v>2017</v>
      </c>
      <c r="J38" t="s">
        <v>84</v>
      </c>
      <c r="K38" t="s">
        <v>2312</v>
      </c>
      <c r="L38" t="s">
        <v>2302</v>
      </c>
      <c r="M38" t="s">
        <v>2319</v>
      </c>
      <c r="N38" t="s">
        <v>2338</v>
      </c>
    </row>
    <row r="39">
      <c r="A39" t="s">
        <v>1482</v>
      </c>
      <c r="B39" t="s">
        <v>1481</v>
      </c>
      <c r="C39" s="91">
        <v>21</v>
      </c>
      <c r="D39" t="s">
        <v>2104</v>
      </c>
      <c r="E39" t="s">
        <v>2276</v>
      </c>
      <c r="F39" s="91">
        <v>98.560000000000002</v>
      </c>
      <c r="G39" t="s">
        <v>80</v>
      </c>
      <c r="H39" t="s">
        <v>2296</v>
      </c>
      <c r="I39" s="91">
        <v>2018</v>
      </c>
      <c r="J39" t="s">
        <v>84</v>
      </c>
      <c r="K39" t="s">
        <v>2312</v>
      </c>
      <c r="L39" t="s">
        <v>2302</v>
      </c>
      <c r="M39" t="s">
        <v>2320</v>
      </c>
      <c r="N39" t="s">
        <v>2339</v>
      </c>
    </row>
    <row r="40">
      <c r="A40" t="s">
        <v>1482</v>
      </c>
      <c r="B40" t="s">
        <v>1481</v>
      </c>
      <c r="C40" s="91">
        <v>21</v>
      </c>
      <c r="D40" t="s">
        <v>2104</v>
      </c>
      <c r="E40" t="s">
        <v>2276</v>
      </c>
      <c r="F40" s="91">
        <v>98.439999999999998</v>
      </c>
      <c r="G40" t="s">
        <v>80</v>
      </c>
      <c r="H40" t="s">
        <v>2296</v>
      </c>
      <c r="I40" s="91">
        <v>2019</v>
      </c>
      <c r="J40" t="s">
        <v>84</v>
      </c>
      <c r="K40" t="s">
        <v>2312</v>
      </c>
      <c r="L40" t="s">
        <v>2302</v>
      </c>
      <c r="M40" t="s">
        <v>2321</v>
      </c>
      <c r="N40" t="s">
        <v>2340</v>
      </c>
    </row>
    <row r="41">
      <c r="A41" t="s">
        <v>1482</v>
      </c>
      <c r="B41" t="s">
        <v>1481</v>
      </c>
      <c r="C41" s="91">
        <v>21</v>
      </c>
      <c r="D41" t="s">
        <v>2104</v>
      </c>
      <c r="E41" t="s">
        <v>2276</v>
      </c>
      <c r="F41" s="91">
        <v>99.760000000000005</v>
      </c>
      <c r="G41" t="s">
        <v>80</v>
      </c>
      <c r="H41" t="s">
        <v>2296</v>
      </c>
      <c r="I41" s="91">
        <v>2020</v>
      </c>
      <c r="J41" t="s">
        <v>84</v>
      </c>
      <c r="K41" t="s">
        <v>2312</v>
      </c>
      <c r="L41" t="s">
        <v>2302</v>
      </c>
      <c r="M41" t="s">
        <v>2322</v>
      </c>
      <c r="N41" t="s">
        <v>2341</v>
      </c>
    </row>
    <row r="42">
      <c r="A42" t="s">
        <v>1482</v>
      </c>
      <c r="B42" t="s">
        <v>1481</v>
      </c>
      <c r="C42" s="91">
        <v>21</v>
      </c>
      <c r="D42" t="s">
        <v>2104</v>
      </c>
      <c r="E42" t="s">
        <v>2276</v>
      </c>
      <c r="F42" s="91">
        <v>98.850000000000009</v>
      </c>
      <c r="G42" t="s">
        <v>80</v>
      </c>
      <c r="H42" t="s">
        <v>2296</v>
      </c>
      <c r="I42" s="91">
        <v>2021</v>
      </c>
      <c r="J42" t="s">
        <v>84</v>
      </c>
      <c r="K42" t="s">
        <v>2312</v>
      </c>
      <c r="L42" t="s">
        <v>2302</v>
      </c>
      <c r="M42" t="s">
        <v>2323</v>
      </c>
      <c r="N42" t="s">
        <v>2342</v>
      </c>
    </row>
    <row r="43">
      <c r="A43" t="s">
        <v>1482</v>
      </c>
      <c r="B43" t="s">
        <v>1481</v>
      </c>
      <c r="C43" s="91">
        <v>21</v>
      </c>
      <c r="D43" t="s">
        <v>2104</v>
      </c>
      <c r="E43" t="s">
        <v>2276</v>
      </c>
      <c r="F43" s="91">
        <v>99.600000000000009</v>
      </c>
      <c r="G43" t="s">
        <v>80</v>
      </c>
      <c r="H43" t="s">
        <v>2296</v>
      </c>
      <c r="I43" s="91">
        <v>2022</v>
      </c>
      <c r="J43" t="s">
        <v>84</v>
      </c>
      <c r="K43" t="s">
        <v>2312</v>
      </c>
      <c r="L43" t="s">
        <v>2302</v>
      </c>
      <c r="M43" t="s">
        <v>2305</v>
      </c>
      <c r="N43" t="s">
        <v>2343</v>
      </c>
    </row>
    <row r="44">
      <c r="A44" t="s">
        <v>1482</v>
      </c>
      <c r="B44" t="s">
        <v>1481</v>
      </c>
      <c r="C44" s="91">
        <v>22</v>
      </c>
      <c r="D44" t="s">
        <v>2125</v>
      </c>
      <c r="E44" t="s">
        <v>2277</v>
      </c>
      <c r="F44" s="91">
        <v>66.670000000000002</v>
      </c>
      <c r="G44" t="s">
        <v>80</v>
      </c>
      <c r="H44" t="s">
        <v>2296</v>
      </c>
      <c r="I44" s="91">
        <v>2014</v>
      </c>
      <c r="J44" t="s">
        <v>84</v>
      </c>
      <c r="K44" t="s">
        <v>180</v>
      </c>
      <c r="L44" t="s">
        <v>2304</v>
      </c>
      <c r="M44" t="s">
        <v>2316</v>
      </c>
      <c r="N44" t="s">
        <v>190</v>
      </c>
    </row>
    <row r="45">
      <c r="A45" t="s">
        <v>1482</v>
      </c>
      <c r="B45" t="s">
        <v>1481</v>
      </c>
      <c r="C45" s="91">
        <v>22</v>
      </c>
      <c r="D45" t="s">
        <v>2125</v>
      </c>
      <c r="E45" t="s">
        <v>2277</v>
      </c>
      <c r="F45" s="91">
        <v>69.510000000000005</v>
      </c>
      <c r="G45" t="s">
        <v>80</v>
      </c>
      <c r="H45" t="s">
        <v>2296</v>
      </c>
      <c r="I45" s="91">
        <v>2015</v>
      </c>
      <c r="J45" t="s">
        <v>84</v>
      </c>
      <c r="K45" t="s">
        <v>180</v>
      </c>
      <c r="L45" t="s">
        <v>2304</v>
      </c>
      <c r="M45" t="s">
        <v>2317</v>
      </c>
      <c r="N45" t="s">
        <v>190</v>
      </c>
    </row>
    <row r="46">
      <c r="A46" t="s">
        <v>1482</v>
      </c>
      <c r="B46" t="s">
        <v>1481</v>
      </c>
      <c r="C46" s="91">
        <v>22</v>
      </c>
      <c r="D46" t="s">
        <v>2125</v>
      </c>
      <c r="E46" t="s">
        <v>2277</v>
      </c>
      <c r="F46" s="91">
        <v>70.210000000000008</v>
      </c>
      <c r="G46" t="s">
        <v>80</v>
      </c>
      <c r="H46" t="s">
        <v>2296</v>
      </c>
      <c r="I46" s="91">
        <v>2016</v>
      </c>
      <c r="J46" t="s">
        <v>84</v>
      </c>
      <c r="K46" t="s">
        <v>180</v>
      </c>
      <c r="L46" t="s">
        <v>2304</v>
      </c>
      <c r="M46" t="s">
        <v>2318</v>
      </c>
      <c r="N46" t="s">
        <v>190</v>
      </c>
    </row>
    <row r="47">
      <c r="A47" t="s">
        <v>1482</v>
      </c>
      <c r="B47" t="s">
        <v>1481</v>
      </c>
      <c r="C47" s="91">
        <v>22</v>
      </c>
      <c r="D47" t="s">
        <v>2125</v>
      </c>
      <c r="E47" t="s">
        <v>2277</v>
      </c>
      <c r="F47" s="91">
        <v>72.219999999999999</v>
      </c>
      <c r="G47" t="s">
        <v>80</v>
      </c>
      <c r="H47" t="s">
        <v>2296</v>
      </c>
      <c r="I47" s="91">
        <v>2017</v>
      </c>
      <c r="J47" t="s">
        <v>84</v>
      </c>
      <c r="K47" t="s">
        <v>180</v>
      </c>
      <c r="L47" t="s">
        <v>2304</v>
      </c>
      <c r="M47" t="s">
        <v>2319</v>
      </c>
      <c r="N47" t="s">
        <v>190</v>
      </c>
    </row>
    <row r="48">
      <c r="A48" t="s">
        <v>1482</v>
      </c>
      <c r="B48" t="s">
        <v>1481</v>
      </c>
      <c r="C48" s="91">
        <v>22</v>
      </c>
      <c r="D48" t="s">
        <v>2125</v>
      </c>
      <c r="E48" t="s">
        <v>2277</v>
      </c>
      <c r="F48" s="91">
        <v>72.129999999999996</v>
      </c>
      <c r="G48" t="s">
        <v>80</v>
      </c>
      <c r="H48" t="s">
        <v>2296</v>
      </c>
      <c r="I48" s="91">
        <v>2018</v>
      </c>
      <c r="J48" t="s">
        <v>84</v>
      </c>
      <c r="K48" t="s">
        <v>180</v>
      </c>
      <c r="L48" t="s">
        <v>2304</v>
      </c>
      <c r="M48" t="s">
        <v>2320</v>
      </c>
      <c r="N48" t="s">
        <v>190</v>
      </c>
    </row>
    <row r="49">
      <c r="A49" t="s">
        <v>1482</v>
      </c>
      <c r="B49" t="s">
        <v>1481</v>
      </c>
      <c r="C49" s="91">
        <v>22</v>
      </c>
      <c r="D49" t="s">
        <v>2125</v>
      </c>
      <c r="E49" t="s">
        <v>2277</v>
      </c>
      <c r="F49" s="91">
        <v>72.640000000000001</v>
      </c>
      <c r="G49" t="s">
        <v>80</v>
      </c>
      <c r="H49" t="s">
        <v>2296</v>
      </c>
      <c r="I49" s="91">
        <v>2019</v>
      </c>
      <c r="J49" t="s">
        <v>84</v>
      </c>
      <c r="K49" t="s">
        <v>180</v>
      </c>
      <c r="L49" t="s">
        <v>2304</v>
      </c>
      <c r="M49" t="s">
        <v>2321</v>
      </c>
      <c r="N49" t="s">
        <v>190</v>
      </c>
    </row>
    <row r="50">
      <c r="A50" t="s">
        <v>1482</v>
      </c>
      <c r="B50" t="s">
        <v>1481</v>
      </c>
      <c r="C50" s="91">
        <v>22</v>
      </c>
      <c r="D50" t="s">
        <v>2125</v>
      </c>
      <c r="E50" t="s">
        <v>2277</v>
      </c>
      <c r="F50" s="91">
        <v>72.950000000000003</v>
      </c>
      <c r="G50" t="s">
        <v>80</v>
      </c>
      <c r="H50" t="s">
        <v>2296</v>
      </c>
      <c r="I50" s="91">
        <v>2020</v>
      </c>
      <c r="J50" t="s">
        <v>84</v>
      </c>
      <c r="K50" t="s">
        <v>180</v>
      </c>
      <c r="L50" t="s">
        <v>2304</v>
      </c>
      <c r="M50" t="s">
        <v>2322</v>
      </c>
      <c r="N50" t="s">
        <v>190</v>
      </c>
    </row>
    <row r="51">
      <c r="A51" t="s">
        <v>1482</v>
      </c>
      <c r="B51" t="s">
        <v>1481</v>
      </c>
      <c r="C51" s="91">
        <v>22</v>
      </c>
      <c r="D51" t="s">
        <v>2125</v>
      </c>
      <c r="E51" t="s">
        <v>2277</v>
      </c>
      <c r="F51" s="91">
        <v>72.790000000000006</v>
      </c>
      <c r="G51" t="s">
        <v>80</v>
      </c>
      <c r="H51" t="s">
        <v>2296</v>
      </c>
      <c r="I51" s="91">
        <v>2021</v>
      </c>
      <c r="J51" t="s">
        <v>84</v>
      </c>
      <c r="K51" t="s">
        <v>180</v>
      </c>
      <c r="L51" t="s">
        <v>2304</v>
      </c>
      <c r="M51" t="s">
        <v>2323</v>
      </c>
      <c r="N51" t="s">
        <v>190</v>
      </c>
    </row>
    <row r="52">
      <c r="A52" t="s">
        <v>1482</v>
      </c>
      <c r="B52" t="s">
        <v>1481</v>
      </c>
      <c r="C52" s="91">
        <v>25</v>
      </c>
      <c r="D52" t="s">
        <v>178</v>
      </c>
      <c r="E52" t="s">
        <v>2280</v>
      </c>
      <c r="F52" s="91">
        <v>33.329999999999998</v>
      </c>
      <c r="G52" t="s">
        <v>80</v>
      </c>
      <c r="H52" t="s">
        <v>2296</v>
      </c>
      <c r="I52" s="91">
        <v>2014</v>
      </c>
      <c r="J52" t="s">
        <v>84</v>
      </c>
      <c r="K52" t="s">
        <v>180</v>
      </c>
      <c r="L52" t="s">
        <v>2304</v>
      </c>
      <c r="M52" t="s">
        <v>2316</v>
      </c>
      <c r="N52" t="s">
        <v>190</v>
      </c>
    </row>
    <row r="53">
      <c r="A53" t="s">
        <v>1482</v>
      </c>
      <c r="B53" t="s">
        <v>1481</v>
      </c>
      <c r="C53" s="91">
        <v>25</v>
      </c>
      <c r="D53" t="s">
        <v>178</v>
      </c>
      <c r="E53" t="s">
        <v>2280</v>
      </c>
      <c r="F53" s="91">
        <v>30.490000000000002</v>
      </c>
      <c r="G53" t="s">
        <v>80</v>
      </c>
      <c r="H53" t="s">
        <v>2296</v>
      </c>
      <c r="I53" s="91">
        <v>2015</v>
      </c>
      <c r="J53" t="s">
        <v>84</v>
      </c>
      <c r="K53" t="s">
        <v>180</v>
      </c>
      <c r="L53" t="s">
        <v>2304</v>
      </c>
      <c r="M53" t="s">
        <v>2317</v>
      </c>
      <c r="N53" t="s">
        <v>190</v>
      </c>
    </row>
    <row r="54">
      <c r="A54" t="s">
        <v>1482</v>
      </c>
      <c r="B54" t="s">
        <v>1481</v>
      </c>
      <c r="C54" s="91">
        <v>25</v>
      </c>
      <c r="D54" t="s">
        <v>178</v>
      </c>
      <c r="E54" t="s">
        <v>2280</v>
      </c>
      <c r="F54" s="91">
        <v>29.789999999999999</v>
      </c>
      <c r="G54" t="s">
        <v>80</v>
      </c>
      <c r="H54" t="s">
        <v>2296</v>
      </c>
      <c r="I54" s="91">
        <v>2016</v>
      </c>
      <c r="J54" t="s">
        <v>84</v>
      </c>
      <c r="K54" t="s">
        <v>180</v>
      </c>
      <c r="L54" t="s">
        <v>2304</v>
      </c>
      <c r="M54" t="s">
        <v>2318</v>
      </c>
      <c r="N54" t="s">
        <v>190</v>
      </c>
    </row>
    <row r="55">
      <c r="A55" t="s">
        <v>1482</v>
      </c>
      <c r="B55" t="s">
        <v>1481</v>
      </c>
      <c r="C55" s="91">
        <v>25</v>
      </c>
      <c r="D55" t="s">
        <v>178</v>
      </c>
      <c r="E55" t="s">
        <v>2280</v>
      </c>
      <c r="F55" s="91">
        <v>27.780000000000001</v>
      </c>
      <c r="G55" t="s">
        <v>80</v>
      </c>
      <c r="H55" t="s">
        <v>2296</v>
      </c>
      <c r="I55" s="91">
        <v>2017</v>
      </c>
      <c r="J55" t="s">
        <v>84</v>
      </c>
      <c r="K55" t="s">
        <v>180</v>
      </c>
      <c r="L55" t="s">
        <v>2304</v>
      </c>
      <c r="M55" t="s">
        <v>2319</v>
      </c>
      <c r="N55" t="s">
        <v>190</v>
      </c>
    </row>
    <row r="56">
      <c r="A56" t="s">
        <v>1482</v>
      </c>
      <c r="B56" t="s">
        <v>1481</v>
      </c>
      <c r="C56" s="91">
        <v>25</v>
      </c>
      <c r="D56" t="s">
        <v>178</v>
      </c>
      <c r="E56" t="s">
        <v>2280</v>
      </c>
      <c r="F56" s="91">
        <v>27.870000000000001</v>
      </c>
      <c r="G56" t="s">
        <v>80</v>
      </c>
      <c r="H56" t="s">
        <v>2296</v>
      </c>
      <c r="I56" s="91">
        <v>2018</v>
      </c>
      <c r="J56" t="s">
        <v>84</v>
      </c>
      <c r="K56" t="s">
        <v>180</v>
      </c>
      <c r="L56" t="s">
        <v>2304</v>
      </c>
      <c r="M56" t="s">
        <v>2320</v>
      </c>
      <c r="N56" t="s">
        <v>190</v>
      </c>
    </row>
    <row r="57">
      <c r="A57" t="s">
        <v>1482</v>
      </c>
      <c r="B57" t="s">
        <v>1481</v>
      </c>
      <c r="C57" s="91">
        <v>25</v>
      </c>
      <c r="D57" t="s">
        <v>178</v>
      </c>
      <c r="E57" t="s">
        <v>2280</v>
      </c>
      <c r="F57" s="91">
        <v>27.36</v>
      </c>
      <c r="G57" t="s">
        <v>80</v>
      </c>
      <c r="H57" t="s">
        <v>2296</v>
      </c>
      <c r="I57" s="91">
        <v>2019</v>
      </c>
      <c r="J57" t="s">
        <v>84</v>
      </c>
      <c r="K57" t="s">
        <v>180</v>
      </c>
      <c r="L57" t="s">
        <v>2304</v>
      </c>
      <c r="M57" t="s">
        <v>2321</v>
      </c>
      <c r="N57" t="s">
        <v>190</v>
      </c>
    </row>
    <row r="58">
      <c r="A58" t="s">
        <v>1482</v>
      </c>
      <c r="B58" t="s">
        <v>1481</v>
      </c>
      <c r="C58" s="91">
        <v>25</v>
      </c>
      <c r="D58" t="s">
        <v>178</v>
      </c>
      <c r="E58" t="s">
        <v>2280</v>
      </c>
      <c r="F58" s="91">
        <v>27.050000000000001</v>
      </c>
      <c r="G58" t="s">
        <v>80</v>
      </c>
      <c r="H58" t="s">
        <v>2296</v>
      </c>
      <c r="I58" s="91">
        <v>2020</v>
      </c>
      <c r="J58" t="s">
        <v>84</v>
      </c>
      <c r="K58" t="s">
        <v>180</v>
      </c>
      <c r="L58" t="s">
        <v>2304</v>
      </c>
      <c r="M58" t="s">
        <v>2322</v>
      </c>
      <c r="N58" t="s">
        <v>190</v>
      </c>
    </row>
    <row r="59">
      <c r="A59" t="s">
        <v>1482</v>
      </c>
      <c r="B59" t="s">
        <v>1481</v>
      </c>
      <c r="C59" s="91">
        <v>25</v>
      </c>
      <c r="D59" t="s">
        <v>178</v>
      </c>
      <c r="E59" t="s">
        <v>2280</v>
      </c>
      <c r="F59" s="91">
        <v>27.210000000000001</v>
      </c>
      <c r="G59" t="s">
        <v>80</v>
      </c>
      <c r="H59" t="s">
        <v>2296</v>
      </c>
      <c r="I59" s="91">
        <v>2021</v>
      </c>
      <c r="J59" t="s">
        <v>84</v>
      </c>
      <c r="K59" t="s">
        <v>180</v>
      </c>
      <c r="L59" t="s">
        <v>2304</v>
      </c>
      <c r="M59" t="s">
        <v>2323</v>
      </c>
      <c r="N59" t="s">
        <v>190</v>
      </c>
    </row>
    <row r="60">
      <c r="A60" t="s">
        <v>1482</v>
      </c>
      <c r="B60" t="s">
        <v>1481</v>
      </c>
      <c r="C60" s="91">
        <v>26</v>
      </c>
      <c r="D60" t="s">
        <v>185</v>
      </c>
      <c r="E60" t="s">
        <v>2281</v>
      </c>
      <c r="F60" s="91">
        <v>66.670000000000002</v>
      </c>
      <c r="G60" t="s">
        <v>80</v>
      </c>
      <c r="H60" t="s">
        <v>2296</v>
      </c>
      <c r="I60" s="91">
        <v>2014</v>
      </c>
      <c r="J60" t="s">
        <v>84</v>
      </c>
      <c r="K60" t="s">
        <v>180</v>
      </c>
      <c r="L60" t="s">
        <v>2304</v>
      </c>
      <c r="M60" t="s">
        <v>2316</v>
      </c>
      <c r="N60" t="s">
        <v>190</v>
      </c>
    </row>
    <row r="61">
      <c r="A61" t="s">
        <v>1482</v>
      </c>
      <c r="B61" t="s">
        <v>1481</v>
      </c>
      <c r="C61" s="91">
        <v>26</v>
      </c>
      <c r="D61" t="s">
        <v>185</v>
      </c>
      <c r="E61" t="s">
        <v>2281</v>
      </c>
      <c r="F61" s="91">
        <v>69.510000000000005</v>
      </c>
      <c r="G61" t="s">
        <v>80</v>
      </c>
      <c r="H61" t="s">
        <v>2296</v>
      </c>
      <c r="I61" s="91">
        <v>2015</v>
      </c>
      <c r="J61" t="s">
        <v>84</v>
      </c>
      <c r="K61" t="s">
        <v>180</v>
      </c>
      <c r="L61" t="s">
        <v>2304</v>
      </c>
      <c r="M61" t="s">
        <v>2317</v>
      </c>
      <c r="N61" t="s">
        <v>190</v>
      </c>
    </row>
    <row r="62">
      <c r="A62" t="s">
        <v>1482</v>
      </c>
      <c r="B62" t="s">
        <v>1481</v>
      </c>
      <c r="C62" s="91">
        <v>26</v>
      </c>
      <c r="D62" t="s">
        <v>185</v>
      </c>
      <c r="E62" t="s">
        <v>2281</v>
      </c>
      <c r="F62" s="91">
        <v>70.210000000000008</v>
      </c>
      <c r="G62" t="s">
        <v>80</v>
      </c>
      <c r="H62" t="s">
        <v>2296</v>
      </c>
      <c r="I62" s="91">
        <v>2016</v>
      </c>
      <c r="J62" t="s">
        <v>84</v>
      </c>
      <c r="K62" t="s">
        <v>180</v>
      </c>
      <c r="L62" t="s">
        <v>2304</v>
      </c>
      <c r="M62" t="s">
        <v>2318</v>
      </c>
      <c r="N62" t="s">
        <v>190</v>
      </c>
    </row>
    <row r="63">
      <c r="A63" t="s">
        <v>1482</v>
      </c>
      <c r="B63" t="s">
        <v>1481</v>
      </c>
      <c r="C63" s="91">
        <v>26</v>
      </c>
      <c r="D63" t="s">
        <v>185</v>
      </c>
      <c r="E63" t="s">
        <v>2281</v>
      </c>
      <c r="F63" s="91">
        <v>72.219999999999999</v>
      </c>
      <c r="G63" t="s">
        <v>80</v>
      </c>
      <c r="H63" t="s">
        <v>2296</v>
      </c>
      <c r="I63" s="91">
        <v>2017</v>
      </c>
      <c r="J63" t="s">
        <v>84</v>
      </c>
      <c r="K63" t="s">
        <v>180</v>
      </c>
      <c r="L63" t="s">
        <v>2304</v>
      </c>
      <c r="M63" t="s">
        <v>2319</v>
      </c>
      <c r="N63" t="s">
        <v>190</v>
      </c>
    </row>
    <row r="64">
      <c r="A64" t="s">
        <v>1482</v>
      </c>
      <c r="B64" t="s">
        <v>1481</v>
      </c>
      <c r="C64" s="91">
        <v>26</v>
      </c>
      <c r="D64" t="s">
        <v>185</v>
      </c>
      <c r="E64" t="s">
        <v>2281</v>
      </c>
      <c r="F64" s="91">
        <v>72.129999999999996</v>
      </c>
      <c r="G64" t="s">
        <v>80</v>
      </c>
      <c r="H64" t="s">
        <v>2296</v>
      </c>
      <c r="I64" s="91">
        <v>2018</v>
      </c>
      <c r="J64" t="s">
        <v>84</v>
      </c>
      <c r="K64" t="s">
        <v>180</v>
      </c>
      <c r="L64" t="s">
        <v>2304</v>
      </c>
      <c r="M64" t="s">
        <v>2320</v>
      </c>
      <c r="N64" t="s">
        <v>190</v>
      </c>
    </row>
    <row xmlns:x14ac="http://schemas.microsoft.com/office/spreadsheetml/2009/9/ac" r="65" customFormat="true" x14ac:dyDescent="0.2">
      <c r="A65" t="s">
        <v>1482</v>
      </c>
      <c r="B65" t="s">
        <v>1481</v>
      </c>
      <c r="C65" s="91">
        <v>26</v>
      </c>
      <c r="D65" t="s">
        <v>185</v>
      </c>
      <c r="E65" t="s">
        <v>2281</v>
      </c>
      <c r="F65" s="91">
        <v>72.640000000000001</v>
      </c>
      <c r="G65" t="s">
        <v>80</v>
      </c>
      <c r="H65" t="s">
        <v>2296</v>
      </c>
      <c r="I65" s="91">
        <v>2019</v>
      </c>
      <c r="J65" t="s">
        <v>84</v>
      </c>
      <c r="K65" t="s">
        <v>180</v>
      </c>
      <c r="L65" t="s">
        <v>2304</v>
      </c>
      <c r="M65" t="s">
        <v>2321</v>
      </c>
      <c r="N65" t="s">
        <v>190</v>
      </c>
    </row>
    <row xmlns:x14ac="http://schemas.microsoft.com/office/spreadsheetml/2009/9/ac" r="66" customFormat="true" x14ac:dyDescent="0.2">
      <c r="A66" t="s">
        <v>1482</v>
      </c>
      <c r="B66" t="s">
        <v>1481</v>
      </c>
      <c r="C66" s="91">
        <v>26</v>
      </c>
      <c r="D66" t="s">
        <v>185</v>
      </c>
      <c r="E66" t="s">
        <v>2281</v>
      </c>
      <c r="F66" s="91">
        <v>72.950000000000003</v>
      </c>
      <c r="G66" t="s">
        <v>80</v>
      </c>
      <c r="H66" t="s">
        <v>2296</v>
      </c>
      <c r="I66" s="91">
        <v>2020</v>
      </c>
      <c r="J66" t="s">
        <v>84</v>
      </c>
      <c r="K66" t="s">
        <v>180</v>
      </c>
      <c r="L66" t="s">
        <v>2304</v>
      </c>
      <c r="M66" t="s">
        <v>2322</v>
      </c>
      <c r="N66" t="s">
        <v>190</v>
      </c>
    </row>
    <row xmlns:x14ac="http://schemas.microsoft.com/office/spreadsheetml/2009/9/ac" r="67" customFormat="true" x14ac:dyDescent="0.2">
      <c r="A67" t="s">
        <v>1482</v>
      </c>
      <c r="B67" t="s">
        <v>1481</v>
      </c>
      <c r="C67" s="91">
        <v>26</v>
      </c>
      <c r="D67" t="s">
        <v>185</v>
      </c>
      <c r="E67" t="s">
        <v>2281</v>
      </c>
      <c r="F67" s="91">
        <v>72.790000000000006</v>
      </c>
      <c r="G67" t="s">
        <v>80</v>
      </c>
      <c r="H67" t="s">
        <v>2296</v>
      </c>
      <c r="I67" s="91">
        <v>2021</v>
      </c>
      <c r="J67" t="s">
        <v>84</v>
      </c>
      <c r="K67" t="s">
        <v>180</v>
      </c>
      <c r="L67" t="s">
        <v>2304</v>
      </c>
      <c r="M67" t="s">
        <v>2323</v>
      </c>
      <c r="N67" t="s">
        <v>190</v>
      </c>
    </row>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topLeftCell="E1"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113</v>
      </c>
      <c r="B1" s="136" t="s">
        <v>105</v>
      </c>
      <c r="C1" s="136" t="s">
        <v>194</v>
      </c>
      <c r="D1" s="136" t="s">
        <v>195</v>
      </c>
      <c r="E1" s="136" t="s">
        <v>196</v>
      </c>
      <c r="F1" s="136" t="s">
        <v>197</v>
      </c>
      <c r="G1" s="135" t="s">
        <v>198</v>
      </c>
      <c r="H1" s="135" t="s">
        <v>199</v>
      </c>
      <c r="J1" s="135" t="s">
        <v>785</v>
      </c>
      <c r="L1" s="141" t="s">
        <v>787</v>
      </c>
      <c r="M1" s="141" t="s">
        <v>788</v>
      </c>
      <c r="N1" s="141" t="s">
        <v>789</v>
      </c>
      <c r="O1" s="141" t="s">
        <v>790</v>
      </c>
      <c r="P1" s="141" t="s">
        <v>791</v>
      </c>
      <c r="Q1" s="141" t="s">
        <v>792</v>
      </c>
      <c r="R1" s="141" t="s">
        <v>793</v>
      </c>
      <c r="S1" s="141" t="s">
        <v>794</v>
      </c>
      <c r="T1" s="141" t="s">
        <v>787</v>
      </c>
    </row>
    <row xmlns:x14ac="http://schemas.microsoft.com/office/spreadsheetml/2009/9/ac" r="2" x14ac:dyDescent="0.2">
      <c r="A2" s="135" t="s">
        <v>200</v>
      </c>
      <c r="B2" s="135" t="s">
        <v>0</v>
      </c>
      <c r="C2" s="135" t="s">
        <v>201</v>
      </c>
      <c r="D2" s="135" t="s">
        <v>202</v>
      </c>
      <c r="E2" s="135" t="s">
        <v>203</v>
      </c>
      <c r="F2" s="135" t="s">
        <v>204</v>
      </c>
      <c r="J2" s="135" t="s">
        <v>105</v>
      </c>
      <c r="L2" s="142" t="s">
        <v>795</v>
      </c>
      <c r="M2" s="142" t="s">
        <v>796</v>
      </c>
      <c r="N2" s="142" t="s">
        <v>796</v>
      </c>
      <c r="O2" s="142" t="s">
        <v>796</v>
      </c>
      <c r="P2" s="142" t="s">
        <v>797</v>
      </c>
      <c r="Q2" s="142" t="s">
        <v>798</v>
      </c>
      <c r="R2" s="142"/>
      <c r="S2" s="142"/>
      <c r="T2" s="142" t="s">
        <v>795</v>
      </c>
    </row>
    <row xmlns:x14ac="http://schemas.microsoft.com/office/spreadsheetml/2009/9/ac" r="3" x14ac:dyDescent="0.2">
      <c r="A3" s="135" t="s">
        <v>200</v>
      </c>
      <c r="B3" s="135" t="s">
        <v>18</v>
      </c>
      <c r="C3" s="135" t="s">
        <v>2092</v>
      </c>
      <c r="D3" s="135" t="s">
        <v>205</v>
      </c>
      <c r="E3" s="135" t="s">
        <v>206</v>
      </c>
      <c r="F3" s="135" t="s">
        <v>207</v>
      </c>
      <c r="J3" s="135" t="s">
        <v>194</v>
      </c>
      <c r="L3" s="142" t="s">
        <v>799</v>
      </c>
      <c r="M3" s="142" t="s">
        <v>800</v>
      </c>
      <c r="N3" s="142" t="s">
        <v>800</v>
      </c>
      <c r="O3" s="142" t="s">
        <v>801</v>
      </c>
      <c r="P3" s="142" t="s">
        <v>802</v>
      </c>
      <c r="Q3" s="142" t="s">
        <v>803</v>
      </c>
      <c r="R3" s="142"/>
      <c r="S3" s="142"/>
      <c r="T3" s="142" t="s">
        <v>799</v>
      </c>
    </row>
    <row xmlns:x14ac="http://schemas.microsoft.com/office/spreadsheetml/2009/9/ac" r="4" x14ac:dyDescent="0.2">
      <c r="A4" s="135" t="s">
        <v>200</v>
      </c>
      <c r="B4" s="135" t="s">
        <v>2249</v>
      </c>
      <c r="C4" s="135" t="s">
        <v>208</v>
      </c>
      <c r="D4" s="135" t="s">
        <v>209</v>
      </c>
      <c r="E4" s="135" t="s">
        <v>210</v>
      </c>
      <c r="F4" s="135" t="s">
        <v>211</v>
      </c>
      <c r="J4" s="135" t="s">
        <v>195</v>
      </c>
      <c r="L4" s="142" t="s">
        <v>804</v>
      </c>
      <c r="M4" s="142" t="s">
        <v>805</v>
      </c>
      <c r="N4" s="142" t="s">
        <v>805</v>
      </c>
      <c r="O4" s="142" t="s">
        <v>805</v>
      </c>
      <c r="P4" s="142" t="s">
        <v>806</v>
      </c>
      <c r="Q4" s="142" t="s">
        <v>807</v>
      </c>
      <c r="R4" s="142"/>
      <c r="S4" s="142"/>
      <c r="T4" s="142" t="s">
        <v>804</v>
      </c>
    </row>
    <row xmlns:x14ac="http://schemas.microsoft.com/office/spreadsheetml/2009/9/ac" r="5" x14ac:dyDescent="0.2">
      <c r="A5" s="135" t="s">
        <v>200</v>
      </c>
      <c r="B5" s="135" t="s">
        <v>212</v>
      </c>
      <c r="C5" s="135" t="s">
        <v>2093</v>
      </c>
      <c r="D5" s="135" t="s">
        <v>213</v>
      </c>
      <c r="E5" s="135" t="s">
        <v>214</v>
      </c>
      <c r="F5" s="135" t="s">
        <v>215</v>
      </c>
      <c r="J5" s="135" t="s">
        <v>197</v>
      </c>
      <c r="L5" s="142" t="s">
        <v>808</v>
      </c>
      <c r="M5" s="142" t="s">
        <v>809</v>
      </c>
      <c r="N5" s="142" t="s">
        <v>809</v>
      </c>
      <c r="O5" s="142" t="s">
        <v>810</v>
      </c>
      <c r="P5" s="142" t="s">
        <v>811</v>
      </c>
      <c r="Q5" s="142" t="s">
        <v>812</v>
      </c>
      <c r="R5" s="142"/>
      <c r="S5" s="142"/>
      <c r="T5" s="142" t="s">
        <v>808</v>
      </c>
    </row>
    <row xmlns:x14ac="http://schemas.microsoft.com/office/spreadsheetml/2009/9/ac" r="6" x14ac:dyDescent="0.2">
      <c r="A6" s="135" t="s">
        <v>200</v>
      </c>
      <c r="B6" s="135" t="s">
        <v>216</v>
      </c>
      <c r="C6" s="135" t="s">
        <v>2094</v>
      </c>
      <c r="D6" s="135" t="s">
        <v>217</v>
      </c>
      <c r="E6" s="135" t="s">
        <v>218</v>
      </c>
      <c r="F6" s="135" t="s">
        <v>219</v>
      </c>
      <c r="J6" s="135" t="s">
        <v>196</v>
      </c>
      <c r="L6" s="142" t="s">
        <v>813</v>
      </c>
      <c r="M6" s="142" t="s">
        <v>814</v>
      </c>
      <c r="N6" s="142" t="s">
        <v>815</v>
      </c>
      <c r="O6" s="142" t="s">
        <v>816</v>
      </c>
      <c r="P6" s="142" t="s">
        <v>817</v>
      </c>
      <c r="Q6" s="142" t="s">
        <v>818</v>
      </c>
      <c r="R6" s="142"/>
      <c r="S6" s="142"/>
      <c r="T6" s="142" t="s">
        <v>813</v>
      </c>
    </row>
    <row xmlns:x14ac="http://schemas.microsoft.com/office/spreadsheetml/2009/9/ac" r="7" x14ac:dyDescent="0.2">
      <c r="A7" s="135" t="s">
        <v>200</v>
      </c>
      <c r="B7" s="135" t="s">
        <v>124</v>
      </c>
      <c r="C7" s="135" t="s">
        <v>220</v>
      </c>
      <c r="D7" s="135" t="s">
        <v>221</v>
      </c>
      <c r="E7" s="135" t="s">
        <v>222</v>
      </c>
      <c r="F7" s="135" t="s">
        <v>223</v>
      </c>
      <c r="J7" s="135" t="s">
        <v>786</v>
      </c>
      <c r="L7" s="142" t="s">
        <v>819</v>
      </c>
      <c r="M7" s="142" t="s">
        <v>820</v>
      </c>
      <c r="N7" s="142" t="s">
        <v>821</v>
      </c>
      <c r="O7" s="142" t="s">
        <v>820</v>
      </c>
      <c r="P7" s="142" t="s">
        <v>822</v>
      </c>
      <c r="Q7" s="142" t="s">
        <v>823</v>
      </c>
      <c r="R7" s="142"/>
      <c r="S7" s="142"/>
      <c r="T7" s="142" t="s">
        <v>819</v>
      </c>
    </row>
    <row xmlns:x14ac="http://schemas.microsoft.com/office/spreadsheetml/2009/9/ac" r="8" x14ac:dyDescent="0.2">
      <c r="A8" s="135" t="s">
        <v>200</v>
      </c>
      <c r="B8" s="135" t="s">
        <v>125</v>
      </c>
      <c r="C8" s="135" t="s">
        <v>224</v>
      </c>
      <c r="D8" s="135" t="s">
        <v>225</v>
      </c>
      <c r="E8" s="135" t="s">
        <v>226</v>
      </c>
      <c r="F8" s="135" t="s">
        <v>227</v>
      </c>
      <c r="J8" s="135" t="s">
        <v>199</v>
      </c>
      <c r="L8" s="142" t="s">
        <v>824</v>
      </c>
      <c r="M8" s="142" t="s">
        <v>825</v>
      </c>
      <c r="N8" s="142" t="s">
        <v>826</v>
      </c>
      <c r="O8" s="142" t="s">
        <v>825</v>
      </c>
      <c r="P8" s="142" t="s">
        <v>827</v>
      </c>
      <c r="Q8" s="142" t="s">
        <v>828</v>
      </c>
      <c r="R8" s="142"/>
      <c r="S8" s="142"/>
      <c r="T8" s="142" t="s">
        <v>824</v>
      </c>
    </row>
    <row xmlns:x14ac="http://schemas.microsoft.com/office/spreadsheetml/2009/9/ac" r="9" x14ac:dyDescent="0.2">
      <c r="A9" s="135" t="s">
        <v>200</v>
      </c>
      <c r="B9" s="135" t="s">
        <v>123</v>
      </c>
      <c r="C9" s="135" t="s">
        <v>228</v>
      </c>
      <c r="D9" s="135" t="s">
        <v>229</v>
      </c>
      <c r="E9" s="135" t="s">
        <v>230</v>
      </c>
      <c r="F9" s="135" t="s">
        <v>231</v>
      </c>
      <c r="L9" s="142" t="s">
        <v>829</v>
      </c>
      <c r="M9" s="142" t="s">
        <v>830</v>
      </c>
      <c r="N9" s="142" t="s">
        <v>831</v>
      </c>
      <c r="O9" s="142" t="s">
        <v>832</v>
      </c>
      <c r="P9" s="142" t="s">
        <v>833</v>
      </c>
      <c r="Q9" s="142" t="s">
        <v>834</v>
      </c>
      <c r="R9" s="142"/>
      <c r="S9" s="142"/>
      <c r="T9" s="142" t="s">
        <v>829</v>
      </c>
    </row>
    <row xmlns:x14ac="http://schemas.microsoft.com/office/spreadsheetml/2009/9/ac" r="10" x14ac:dyDescent="0.2">
      <c r="A10" s="135" t="s">
        <v>200</v>
      </c>
      <c r="B10" s="135" t="s">
        <v>121</v>
      </c>
      <c r="C10" s="135" t="s">
        <v>232</v>
      </c>
      <c r="D10" s="135" t="s">
        <v>233</v>
      </c>
      <c r="E10" s="135" t="s">
        <v>234</v>
      </c>
      <c r="F10" s="135" t="s">
        <v>235</v>
      </c>
      <c r="L10" s="142" t="s">
        <v>835</v>
      </c>
      <c r="M10" s="142" t="s">
        <v>836</v>
      </c>
      <c r="N10" s="142" t="s">
        <v>837</v>
      </c>
      <c r="O10" s="142" t="s">
        <v>836</v>
      </c>
      <c r="P10" s="142" t="s">
        <v>838</v>
      </c>
      <c r="Q10" s="142" t="s">
        <v>839</v>
      </c>
      <c r="R10" s="142"/>
      <c r="S10" s="142"/>
      <c r="T10" s="142" t="s">
        <v>835</v>
      </c>
    </row>
    <row xmlns:x14ac="http://schemas.microsoft.com/office/spreadsheetml/2009/9/ac" r="11" x14ac:dyDescent="0.2">
      <c r="A11" s="135" t="s">
        <v>200</v>
      </c>
      <c r="B11" s="135" t="s">
        <v>102</v>
      </c>
      <c r="C11" s="135" t="s">
        <v>236</v>
      </c>
      <c r="D11" s="135" t="s">
        <v>237</v>
      </c>
      <c r="E11" s="135" t="s">
        <v>238</v>
      </c>
      <c r="F11" s="135" t="s">
        <v>239</v>
      </c>
      <c r="L11" s="142" t="s">
        <v>840</v>
      </c>
      <c r="M11" s="142" t="s">
        <v>841</v>
      </c>
      <c r="N11" s="142" t="s">
        <v>842</v>
      </c>
      <c r="O11" s="142" t="s">
        <v>841</v>
      </c>
      <c r="P11" s="142" t="s">
        <v>843</v>
      </c>
      <c r="Q11" s="142" t="s">
        <v>844</v>
      </c>
      <c r="R11" s="142"/>
      <c r="S11" s="142"/>
      <c r="T11" s="142" t="s">
        <v>840</v>
      </c>
    </row>
    <row xmlns:x14ac="http://schemas.microsoft.com/office/spreadsheetml/2009/9/ac" r="12" x14ac:dyDescent="0.2">
      <c r="A12" s="135" t="s">
        <v>200</v>
      </c>
      <c r="B12" s="135" t="s">
        <v>122</v>
      </c>
      <c r="C12" s="135" t="s">
        <v>240</v>
      </c>
      <c r="D12" s="135" t="s">
        <v>241</v>
      </c>
      <c r="E12" s="135" t="s">
        <v>242</v>
      </c>
      <c r="F12" s="135" t="s">
        <v>243</v>
      </c>
      <c r="L12" s="142" t="s">
        <v>845</v>
      </c>
      <c r="M12" s="142" t="s">
        <v>846</v>
      </c>
      <c r="N12" s="142" t="s">
        <v>847</v>
      </c>
      <c r="O12" s="142" t="s">
        <v>848</v>
      </c>
      <c r="P12" s="142" t="s">
        <v>849</v>
      </c>
      <c r="Q12" s="142" t="s">
        <v>850</v>
      </c>
      <c r="R12" s="142"/>
      <c r="S12" s="142"/>
      <c r="T12" s="142" t="s">
        <v>845</v>
      </c>
    </row>
    <row xmlns:x14ac="http://schemas.microsoft.com/office/spreadsheetml/2009/9/ac" r="13" x14ac:dyDescent="0.2">
      <c r="A13" s="135" t="s">
        <v>200</v>
      </c>
      <c r="B13" s="135" t="s">
        <v>126</v>
      </c>
      <c r="C13" s="135" t="s">
        <v>244</v>
      </c>
      <c r="D13" s="135" t="s">
        <v>245</v>
      </c>
      <c r="E13" s="135" t="s">
        <v>246</v>
      </c>
      <c r="F13" s="135" t="s">
        <v>247</v>
      </c>
      <c r="L13" s="142" t="s">
        <v>851</v>
      </c>
      <c r="M13" s="142" t="s">
        <v>852</v>
      </c>
      <c r="N13" s="142" t="s">
        <v>853</v>
      </c>
      <c r="O13" s="142" t="s">
        <v>854</v>
      </c>
      <c r="P13" s="142" t="s">
        <v>855</v>
      </c>
      <c r="Q13" s="142" t="s">
        <v>856</v>
      </c>
      <c r="R13" s="142"/>
      <c r="S13" s="142"/>
      <c r="T13" s="142" t="s">
        <v>851</v>
      </c>
    </row>
    <row xmlns:x14ac="http://schemas.microsoft.com/office/spreadsheetml/2009/9/ac" r="14" x14ac:dyDescent="0.2">
      <c r="A14" s="135" t="s">
        <v>200</v>
      </c>
      <c r="B14" s="135" t="s">
        <v>127</v>
      </c>
      <c r="C14" s="135" t="s">
        <v>248</v>
      </c>
      <c r="D14" s="135" t="s">
        <v>249</v>
      </c>
      <c r="E14" s="135" t="s">
        <v>250</v>
      </c>
      <c r="F14" s="135" t="s">
        <v>251</v>
      </c>
      <c r="L14" s="142" t="s">
        <v>857</v>
      </c>
      <c r="M14" s="142" t="s">
        <v>858</v>
      </c>
      <c r="N14" s="142" t="s">
        <v>859</v>
      </c>
      <c r="O14" s="142" t="s">
        <v>860</v>
      </c>
      <c r="P14" s="142" t="s">
        <v>861</v>
      </c>
      <c r="Q14" s="142" t="s">
        <v>862</v>
      </c>
      <c r="R14" s="142"/>
      <c r="S14" s="142"/>
      <c r="T14" s="142" t="s">
        <v>857</v>
      </c>
    </row>
    <row xmlns:x14ac="http://schemas.microsoft.com/office/spreadsheetml/2009/9/ac" r="15" x14ac:dyDescent="0.2">
      <c r="A15" s="135" t="s">
        <v>200</v>
      </c>
      <c r="B15" s="135" t="s">
        <v>26</v>
      </c>
      <c r="C15" s="135" t="s">
        <v>252</v>
      </c>
      <c r="D15" s="135" t="s">
        <v>253</v>
      </c>
      <c r="E15" s="135" t="s">
        <v>254</v>
      </c>
      <c r="F15" s="135" t="s">
        <v>255</v>
      </c>
      <c r="L15" s="142" t="s">
        <v>863</v>
      </c>
      <c r="M15" s="142" t="s">
        <v>864</v>
      </c>
      <c r="N15" s="142" t="s">
        <v>865</v>
      </c>
      <c r="O15" s="142" t="s">
        <v>864</v>
      </c>
      <c r="P15" s="142" t="s">
        <v>866</v>
      </c>
      <c r="Q15" s="142" t="s">
        <v>867</v>
      </c>
      <c r="R15" s="142"/>
      <c r="S15" s="142"/>
      <c r="T15" s="142" t="s">
        <v>863</v>
      </c>
    </row>
    <row xmlns:x14ac="http://schemas.microsoft.com/office/spreadsheetml/2009/9/ac" r="16" x14ac:dyDescent="0.2">
      <c r="A16" s="135" t="s">
        <v>200</v>
      </c>
      <c r="B16" s="135" t="s">
        <v>2124</v>
      </c>
      <c r="C16" s="135" t="s">
        <v>2138</v>
      </c>
      <c r="D16" s="135" t="s">
        <v>2160</v>
      </c>
      <c r="E16" s="135" t="s">
        <v>2183</v>
      </c>
      <c r="F16" s="135" t="s">
        <v>2204</v>
      </c>
      <c r="L16" s="142" t="s">
        <v>868</v>
      </c>
      <c r="M16" s="142" t="s">
        <v>869</v>
      </c>
      <c r="N16" s="142" t="s">
        <v>870</v>
      </c>
      <c r="O16" s="142" t="s">
        <v>869</v>
      </c>
      <c r="P16" s="142" t="s">
        <v>871</v>
      </c>
      <c r="Q16" s="142" t="s">
        <v>872</v>
      </c>
      <c r="R16" s="142"/>
      <c r="S16" s="142"/>
      <c r="T16" s="142" t="s">
        <v>868</v>
      </c>
    </row>
    <row xmlns:x14ac="http://schemas.microsoft.com/office/spreadsheetml/2009/9/ac" r="17" x14ac:dyDescent="0.2">
      <c r="A17" s="135" t="s">
        <v>200</v>
      </c>
      <c r="B17" s="135" t="s">
        <v>128</v>
      </c>
      <c r="C17" s="135" t="s">
        <v>256</v>
      </c>
      <c r="D17" s="135" t="s">
        <v>257</v>
      </c>
      <c r="E17" s="135" t="s">
        <v>258</v>
      </c>
      <c r="F17" s="135" t="s">
        <v>259</v>
      </c>
      <c r="L17" s="142" t="s">
        <v>873</v>
      </c>
      <c r="M17" s="142" t="s">
        <v>874</v>
      </c>
      <c r="N17" s="142" t="s">
        <v>875</v>
      </c>
      <c r="O17" s="142" t="s">
        <v>876</v>
      </c>
      <c r="P17" s="142" t="s">
        <v>877</v>
      </c>
      <c r="Q17" s="142" t="s">
        <v>878</v>
      </c>
      <c r="R17" s="142"/>
      <c r="S17" s="142"/>
      <c r="T17" s="142" t="s">
        <v>873</v>
      </c>
    </row>
    <row xmlns:x14ac="http://schemas.microsoft.com/office/spreadsheetml/2009/9/ac" r="18" x14ac:dyDescent="0.2">
      <c r="A18" s="135" t="s">
        <v>260</v>
      </c>
      <c r="B18" s="135" t="s">
        <v>15</v>
      </c>
      <c r="C18" s="135" t="s">
        <v>261</v>
      </c>
      <c r="D18" s="135" t="s">
        <v>262</v>
      </c>
      <c r="E18" s="135" t="s">
        <v>263</v>
      </c>
      <c r="F18" s="135" t="s">
        <v>264</v>
      </c>
      <c r="L18" s="142" t="s">
        <v>879</v>
      </c>
      <c r="M18" s="142" t="s">
        <v>880</v>
      </c>
      <c r="N18" s="142" t="s">
        <v>880</v>
      </c>
      <c r="O18" s="142" t="s">
        <v>880</v>
      </c>
      <c r="P18" s="142" t="s">
        <v>881</v>
      </c>
      <c r="Q18" s="142" t="s">
        <v>882</v>
      </c>
      <c r="R18" s="142"/>
      <c r="S18" s="142"/>
      <c r="T18" s="142" t="s">
        <v>879</v>
      </c>
    </row>
    <row xmlns:x14ac="http://schemas.microsoft.com/office/spreadsheetml/2009/9/ac" r="19" x14ac:dyDescent="0.2">
      <c r="A19" s="135" t="s">
        <v>260</v>
      </c>
      <c r="B19" s="135" t="s">
        <v>99</v>
      </c>
      <c r="C19" s="135" t="s">
        <v>265</v>
      </c>
      <c r="D19" s="135" t="s">
        <v>266</v>
      </c>
      <c r="E19" s="135" t="s">
        <v>267</v>
      </c>
      <c r="F19" s="135" t="s">
        <v>268</v>
      </c>
      <c r="L19" s="142" t="s">
        <v>883</v>
      </c>
      <c r="M19" s="142" t="s">
        <v>884</v>
      </c>
      <c r="N19" s="142" t="s">
        <v>885</v>
      </c>
      <c r="O19" s="142" t="s">
        <v>886</v>
      </c>
      <c r="P19" s="142" t="s">
        <v>887</v>
      </c>
      <c r="Q19" s="142" t="s">
        <v>888</v>
      </c>
      <c r="R19" s="142"/>
      <c r="S19" s="142"/>
      <c r="T19" s="142" t="s">
        <v>883</v>
      </c>
    </row>
    <row xmlns:x14ac="http://schemas.microsoft.com/office/spreadsheetml/2009/9/ac" r="20" x14ac:dyDescent="0.2">
      <c r="A20" s="135" t="s">
        <v>269</v>
      </c>
      <c r="B20" s="135" t="s">
        <v>16</v>
      </c>
      <c r="C20" s="135" t="s">
        <v>270</v>
      </c>
      <c r="D20" s="135" t="s">
        <v>271</v>
      </c>
      <c r="E20" s="135" t="s">
        <v>272</v>
      </c>
      <c r="F20" s="135" t="s">
        <v>273</v>
      </c>
      <c r="L20" s="142" t="s">
        <v>889</v>
      </c>
      <c r="M20" s="142" t="s">
        <v>890</v>
      </c>
      <c r="N20" s="142" t="s">
        <v>891</v>
      </c>
      <c r="O20" s="142" t="s">
        <v>890</v>
      </c>
      <c r="P20" s="142" t="s">
        <v>892</v>
      </c>
      <c r="Q20" s="142" t="s">
        <v>893</v>
      </c>
      <c r="R20" s="142"/>
      <c r="S20" s="142"/>
      <c r="T20" s="142" t="s">
        <v>889</v>
      </c>
    </row>
    <row xmlns:x14ac="http://schemas.microsoft.com/office/spreadsheetml/2009/9/ac" r="21" x14ac:dyDescent="0.2">
      <c r="A21" s="135" t="s">
        <v>274</v>
      </c>
      <c r="B21" s="135" t="s">
        <v>17</v>
      </c>
      <c r="C21" s="135" t="s">
        <v>275</v>
      </c>
      <c r="D21" s="135" t="s">
        <v>276</v>
      </c>
      <c r="E21" s="135" t="s">
        <v>277</v>
      </c>
      <c r="F21" s="135" t="s">
        <v>278</v>
      </c>
      <c r="L21" s="142" t="s">
        <v>894</v>
      </c>
      <c r="M21" s="142" t="s">
        <v>895</v>
      </c>
      <c r="N21" s="142" t="s">
        <v>896</v>
      </c>
      <c r="O21" s="142" t="s">
        <v>897</v>
      </c>
      <c r="P21" s="142" t="s">
        <v>898</v>
      </c>
      <c r="Q21" s="142" t="s">
        <v>899</v>
      </c>
      <c r="R21" s="142"/>
      <c r="S21" s="142"/>
      <c r="T21" s="142" t="s">
        <v>894</v>
      </c>
    </row>
    <row xmlns:x14ac="http://schemas.microsoft.com/office/spreadsheetml/2009/9/ac" r="22" x14ac:dyDescent="0.2">
      <c r="A22" s="135" t="s">
        <v>260</v>
      </c>
      <c r="B22" s="135" t="s">
        <v>129</v>
      </c>
      <c r="C22" s="135" t="s">
        <v>279</v>
      </c>
      <c r="D22" s="135" t="s">
        <v>280</v>
      </c>
      <c r="E22" s="135" t="s">
        <v>281</v>
      </c>
      <c r="F22" s="135" t="s">
        <v>282</v>
      </c>
      <c r="L22" s="142" t="s">
        <v>900</v>
      </c>
      <c r="M22" s="142" t="s">
        <v>901</v>
      </c>
      <c r="N22" s="142" t="s">
        <v>901</v>
      </c>
      <c r="O22" s="142" t="s">
        <v>901</v>
      </c>
      <c r="P22" s="142" t="s">
        <v>902</v>
      </c>
      <c r="Q22" s="142" t="s">
        <v>903</v>
      </c>
      <c r="R22" s="142"/>
      <c r="S22" s="142"/>
      <c r="T22" s="142" t="s">
        <v>900</v>
      </c>
    </row>
    <row xmlns:x14ac="http://schemas.microsoft.com/office/spreadsheetml/2009/9/ac" r="23" x14ac:dyDescent="0.2">
      <c r="A23" s="135" t="s">
        <v>269</v>
      </c>
      <c r="B23" s="135" t="s">
        <v>9</v>
      </c>
      <c r="C23" s="135" t="s">
        <v>283</v>
      </c>
      <c r="D23" s="135" t="s">
        <v>284</v>
      </c>
      <c r="E23" s="135" t="s">
        <v>285</v>
      </c>
      <c r="F23" s="135" t="s">
        <v>286</v>
      </c>
      <c r="L23" s="142" t="s">
        <v>904</v>
      </c>
      <c r="M23" s="142" t="s">
        <v>905</v>
      </c>
      <c r="N23" s="142" t="s">
        <v>905</v>
      </c>
      <c r="O23" s="142" t="s">
        <v>905</v>
      </c>
      <c r="P23" s="142" t="s">
        <v>906</v>
      </c>
      <c r="Q23" s="142" t="s">
        <v>907</v>
      </c>
      <c r="R23" s="142"/>
      <c r="S23" s="142"/>
      <c r="T23" s="142" t="s">
        <v>904</v>
      </c>
    </row>
    <row xmlns:x14ac="http://schemas.microsoft.com/office/spreadsheetml/2009/9/ac" r="24" x14ac:dyDescent="0.2">
      <c r="A24" s="135" t="s">
        <v>269</v>
      </c>
      <c r="B24" s="135" t="s">
        <v>7</v>
      </c>
      <c r="C24" s="135" t="s">
        <v>287</v>
      </c>
      <c r="D24" s="135" t="s">
        <v>288</v>
      </c>
      <c r="E24" s="135" t="s">
        <v>289</v>
      </c>
      <c r="F24" s="135" t="s">
        <v>290</v>
      </c>
      <c r="L24" s="142" t="s">
        <v>908</v>
      </c>
      <c r="M24" s="142" t="s">
        <v>909</v>
      </c>
      <c r="N24" s="142" t="s">
        <v>910</v>
      </c>
      <c r="O24" s="142" t="s">
        <v>909</v>
      </c>
      <c r="P24" s="142" t="s">
        <v>911</v>
      </c>
      <c r="Q24" s="142" t="s">
        <v>912</v>
      </c>
      <c r="R24" s="142"/>
      <c r="S24" s="142"/>
      <c r="T24" s="142" t="s">
        <v>908</v>
      </c>
    </row>
    <row xmlns:x14ac="http://schemas.microsoft.com/office/spreadsheetml/2009/9/ac" r="25" x14ac:dyDescent="0.2">
      <c r="A25" s="135" t="s">
        <v>260</v>
      </c>
      <c r="B25" s="135" t="s">
        <v>10</v>
      </c>
      <c r="C25" s="135" t="s">
        <v>291</v>
      </c>
      <c r="D25" s="135" t="s">
        <v>292</v>
      </c>
      <c r="E25" s="135" t="s">
        <v>293</v>
      </c>
      <c r="F25" s="135" t="s">
        <v>294</v>
      </c>
      <c r="L25" s="142" t="s">
        <v>913</v>
      </c>
      <c r="M25" s="142" t="s">
        <v>914</v>
      </c>
      <c r="N25" s="142" t="s">
        <v>915</v>
      </c>
      <c r="O25" s="142" t="s">
        <v>916</v>
      </c>
      <c r="P25" s="142" t="s">
        <v>917</v>
      </c>
      <c r="Q25" s="142" t="s">
        <v>918</v>
      </c>
      <c r="R25" s="142"/>
      <c r="S25" s="142"/>
      <c r="T25" s="142" t="s">
        <v>913</v>
      </c>
    </row>
    <row xmlns:x14ac="http://schemas.microsoft.com/office/spreadsheetml/2009/9/ac" r="26" x14ac:dyDescent="0.2">
      <c r="A26" s="135" t="s">
        <v>260</v>
      </c>
      <c r="B26" s="135" t="s">
        <v>11</v>
      </c>
      <c r="C26" s="135" t="s">
        <v>295</v>
      </c>
      <c r="D26" s="135" t="s">
        <v>296</v>
      </c>
      <c r="E26" s="135" t="s">
        <v>297</v>
      </c>
      <c r="F26" s="135" t="s">
        <v>298</v>
      </c>
      <c r="L26" s="142" t="s">
        <v>919</v>
      </c>
      <c r="M26" s="142" t="s">
        <v>920</v>
      </c>
      <c r="N26" s="142" t="s">
        <v>920</v>
      </c>
      <c r="O26" s="142" t="s">
        <v>920</v>
      </c>
      <c r="P26" s="142" t="s">
        <v>921</v>
      </c>
      <c r="Q26" s="142" t="s">
        <v>922</v>
      </c>
      <c r="R26" s="142"/>
      <c r="S26" s="142"/>
      <c r="T26" s="142" t="s">
        <v>919</v>
      </c>
    </row>
    <row xmlns:x14ac="http://schemas.microsoft.com/office/spreadsheetml/2009/9/ac" r="27" x14ac:dyDescent="0.2">
      <c r="A27" s="135" t="s">
        <v>260</v>
      </c>
      <c r="B27" s="135" t="s">
        <v>82</v>
      </c>
      <c r="C27" s="135" t="s">
        <v>2074</v>
      </c>
      <c r="D27" s="135" t="s">
        <v>299</v>
      </c>
      <c r="E27" s="135" t="s">
        <v>300</v>
      </c>
      <c r="F27" s="135" t="s">
        <v>301</v>
      </c>
      <c r="L27" s="142" t="s">
        <v>923</v>
      </c>
      <c r="M27" s="142" t="s">
        <v>924</v>
      </c>
      <c r="N27" s="142" t="s">
        <v>925</v>
      </c>
      <c r="O27" s="142" t="s">
        <v>926</v>
      </c>
      <c r="P27" s="142" t="s">
        <v>927</v>
      </c>
      <c r="Q27" s="142" t="s">
        <v>928</v>
      </c>
      <c r="R27" s="142"/>
      <c r="S27" s="142"/>
      <c r="T27" s="142" t="s">
        <v>923</v>
      </c>
    </row>
    <row xmlns:x14ac="http://schemas.microsoft.com/office/spreadsheetml/2009/9/ac" r="28" x14ac:dyDescent="0.2">
      <c r="A28" s="135" t="s">
        <v>302</v>
      </c>
      <c r="B28" s="135" t="s">
        <v>107</v>
      </c>
      <c r="C28" s="135" t="s">
        <v>2075</v>
      </c>
      <c r="D28" s="135" t="s">
        <v>303</v>
      </c>
      <c r="E28" s="135" t="s">
        <v>304</v>
      </c>
      <c r="F28" s="135" t="s">
        <v>305</v>
      </c>
      <c r="L28" s="142" t="s">
        <v>929</v>
      </c>
      <c r="M28" s="142" t="s">
        <v>930</v>
      </c>
      <c r="N28" s="142" t="s">
        <v>931</v>
      </c>
      <c r="O28" s="142" t="s">
        <v>932</v>
      </c>
      <c r="P28" s="142" t="s">
        <v>933</v>
      </c>
      <c r="Q28" s="142" t="s">
        <v>934</v>
      </c>
      <c r="R28" s="142"/>
      <c r="S28" s="142"/>
      <c r="T28" s="142" t="s">
        <v>929</v>
      </c>
    </row>
    <row xmlns:x14ac="http://schemas.microsoft.com/office/spreadsheetml/2009/9/ac" r="29" x14ac:dyDescent="0.2">
      <c r="A29" s="135" t="s">
        <v>260</v>
      </c>
      <c r="B29" s="135" t="s">
        <v>12</v>
      </c>
      <c r="C29" s="135" t="s">
        <v>306</v>
      </c>
      <c r="D29" s="135" t="s">
        <v>307</v>
      </c>
      <c r="E29" s="135" t="s">
        <v>308</v>
      </c>
      <c r="F29" s="135" t="s">
        <v>309</v>
      </c>
      <c r="L29" s="142" t="s">
        <v>935</v>
      </c>
      <c r="M29" s="142" t="s">
        <v>936</v>
      </c>
      <c r="N29" s="142" t="s">
        <v>937</v>
      </c>
      <c r="O29" s="142" t="s">
        <v>938</v>
      </c>
      <c r="P29" s="142" t="s">
        <v>939</v>
      </c>
      <c r="Q29" s="142" t="s">
        <v>940</v>
      </c>
      <c r="R29" s="142"/>
      <c r="S29" s="142"/>
      <c r="T29" s="142" t="s">
        <v>935</v>
      </c>
    </row>
    <row xmlns:x14ac="http://schemas.microsoft.com/office/spreadsheetml/2009/9/ac" r="30" x14ac:dyDescent="0.2">
      <c r="A30" s="135" t="s">
        <v>260</v>
      </c>
      <c r="B30" s="135" t="s">
        <v>86</v>
      </c>
      <c r="C30" s="135" t="s">
        <v>310</v>
      </c>
      <c r="D30" s="135" t="s">
        <v>311</v>
      </c>
      <c r="E30" s="135" t="s">
        <v>312</v>
      </c>
      <c r="F30" s="135" t="s">
        <v>313</v>
      </c>
      <c r="L30" s="142" t="s">
        <v>941</v>
      </c>
      <c r="M30" s="142" t="s">
        <v>942</v>
      </c>
      <c r="N30" s="142" t="s">
        <v>942</v>
      </c>
      <c r="O30" s="142" t="s">
        <v>943</v>
      </c>
      <c r="P30" s="142" t="s">
        <v>944</v>
      </c>
      <c r="Q30" s="142" t="s">
        <v>945</v>
      </c>
      <c r="R30" s="142"/>
      <c r="S30" s="142"/>
      <c r="T30" s="142" t="s">
        <v>941</v>
      </c>
    </row>
    <row xmlns:x14ac="http://schemas.microsoft.com/office/spreadsheetml/2009/9/ac" r="31" x14ac:dyDescent="0.2">
      <c r="A31" s="135" t="s">
        <v>269</v>
      </c>
      <c r="B31" s="135" t="s">
        <v>13</v>
      </c>
      <c r="C31" s="135" t="s">
        <v>2076</v>
      </c>
      <c r="D31" s="135" t="s">
        <v>315</v>
      </c>
      <c r="E31" s="135" t="s">
        <v>316</v>
      </c>
      <c r="F31" s="135" t="s">
        <v>317</v>
      </c>
      <c r="L31" s="142" t="s">
        <v>946</v>
      </c>
      <c r="M31" s="142" t="s">
        <v>947</v>
      </c>
      <c r="N31" s="142" t="s">
        <v>948</v>
      </c>
      <c r="O31" s="142" t="s">
        <v>947</v>
      </c>
      <c r="P31" s="142" t="s">
        <v>949</v>
      </c>
      <c r="Q31" s="142" t="s">
        <v>950</v>
      </c>
      <c r="R31" s="142"/>
      <c r="S31" s="142"/>
      <c r="T31" s="142" t="s">
        <v>946</v>
      </c>
    </row>
    <row xmlns:x14ac="http://schemas.microsoft.com/office/spreadsheetml/2009/9/ac" r="32" x14ac:dyDescent="0.2">
      <c r="A32" s="135" t="s">
        <v>302</v>
      </c>
      <c r="B32" s="135" t="s">
        <v>100</v>
      </c>
      <c r="C32" s="135" t="s">
        <v>318</v>
      </c>
      <c r="D32" s="135" t="s">
        <v>319</v>
      </c>
      <c r="E32" s="135" t="s">
        <v>320</v>
      </c>
      <c r="F32" s="135" t="s">
        <v>321</v>
      </c>
      <c r="L32" s="142" t="s">
        <v>951</v>
      </c>
      <c r="M32" s="142" t="s">
        <v>952</v>
      </c>
      <c r="N32" s="142" t="s">
        <v>953</v>
      </c>
      <c r="O32" s="142" t="s">
        <v>954</v>
      </c>
      <c r="P32" s="142" t="s">
        <v>955</v>
      </c>
      <c r="Q32" s="142" t="s">
        <v>956</v>
      </c>
      <c r="R32" s="142"/>
      <c r="S32" s="142"/>
      <c r="T32" s="142" t="s">
        <v>951</v>
      </c>
    </row>
    <row xmlns:x14ac="http://schemas.microsoft.com/office/spreadsheetml/2009/9/ac" r="33" x14ac:dyDescent="0.2">
      <c r="A33" s="135" t="s">
        <v>322</v>
      </c>
      <c r="B33" s="135" t="s">
        <v>130</v>
      </c>
      <c r="C33" s="135" t="s">
        <v>323</v>
      </c>
      <c r="D33" s="135" t="s">
        <v>324</v>
      </c>
      <c r="E33" s="135" t="s">
        <v>325</v>
      </c>
      <c r="F33" s="135" t="s">
        <v>326</v>
      </c>
      <c r="L33" s="142" t="s">
        <v>957</v>
      </c>
      <c r="M33" s="142" t="s">
        <v>958</v>
      </c>
      <c r="N33" s="142" t="s">
        <v>959</v>
      </c>
      <c r="O33" s="142" t="s">
        <v>960</v>
      </c>
      <c r="P33" s="142" t="s">
        <v>961</v>
      </c>
      <c r="Q33" s="142" t="s">
        <v>962</v>
      </c>
      <c r="R33" s="142"/>
      <c r="S33" s="142"/>
      <c r="T33" s="142" t="s">
        <v>957</v>
      </c>
    </row>
    <row xmlns:x14ac="http://schemas.microsoft.com/office/spreadsheetml/2009/9/ac" r="34" x14ac:dyDescent="0.2">
      <c r="A34" s="135" t="s">
        <v>327</v>
      </c>
      <c r="B34" s="135" t="s">
        <v>131</v>
      </c>
      <c r="C34" s="135" t="s">
        <v>328</v>
      </c>
      <c r="D34" s="135" t="s">
        <v>329</v>
      </c>
      <c r="E34" s="135" t="s">
        <v>330</v>
      </c>
      <c r="F34" s="135" t="s">
        <v>331</v>
      </c>
      <c r="L34" s="142" t="s">
        <v>963</v>
      </c>
      <c r="M34" s="142" t="s">
        <v>964</v>
      </c>
      <c r="N34" s="142" t="s">
        <v>965</v>
      </c>
      <c r="O34" s="142" t="s">
        <v>964</v>
      </c>
      <c r="P34" s="142" t="s">
        <v>966</v>
      </c>
      <c r="Q34" s="142" t="s">
        <v>967</v>
      </c>
      <c r="R34" s="142"/>
      <c r="S34" s="142"/>
      <c r="T34" s="142" t="s">
        <v>963</v>
      </c>
    </row>
    <row xmlns:x14ac="http://schemas.microsoft.com/office/spreadsheetml/2009/9/ac" r="35" x14ac:dyDescent="0.2">
      <c r="A35" s="135" t="s">
        <v>327</v>
      </c>
      <c r="B35" s="135" t="s">
        <v>132</v>
      </c>
      <c r="C35" s="135" t="s">
        <v>332</v>
      </c>
      <c r="D35" s="135" t="s">
        <v>333</v>
      </c>
      <c r="E35" s="135" t="s">
        <v>334</v>
      </c>
      <c r="F35" s="135" t="s">
        <v>335</v>
      </c>
      <c r="L35" s="142" t="s">
        <v>968</v>
      </c>
      <c r="M35" s="142" t="s">
        <v>969</v>
      </c>
      <c r="N35" s="142" t="s">
        <v>970</v>
      </c>
      <c r="O35" s="142" t="s">
        <v>969</v>
      </c>
      <c r="P35" s="142" t="s">
        <v>971</v>
      </c>
      <c r="Q35" s="142" t="s">
        <v>972</v>
      </c>
      <c r="R35" s="142"/>
      <c r="S35" s="142"/>
      <c r="T35" s="142" t="s">
        <v>968</v>
      </c>
    </row>
    <row xmlns:x14ac="http://schemas.microsoft.com/office/spreadsheetml/2009/9/ac" r="36" x14ac:dyDescent="0.2">
      <c r="A36" s="135" t="s">
        <v>327</v>
      </c>
      <c r="B36" s="135" t="s">
        <v>151</v>
      </c>
      <c r="C36" s="135" t="s">
        <v>336</v>
      </c>
      <c r="D36" s="135" t="s">
        <v>337</v>
      </c>
      <c r="E36" s="135" t="s">
        <v>338</v>
      </c>
      <c r="F36" s="135" t="s">
        <v>339</v>
      </c>
      <c r="L36" s="142" t="s">
        <v>973</v>
      </c>
      <c r="M36" s="142" t="s">
        <v>974</v>
      </c>
      <c r="N36" s="142" t="s">
        <v>975</v>
      </c>
      <c r="O36" s="142" t="s">
        <v>976</v>
      </c>
      <c r="P36" s="142" t="s">
        <v>977</v>
      </c>
      <c r="Q36" s="142" t="s">
        <v>978</v>
      </c>
      <c r="R36" s="142"/>
      <c r="S36" s="142"/>
      <c r="T36" s="142" t="s">
        <v>973</v>
      </c>
    </row>
    <row xmlns:x14ac="http://schemas.microsoft.com/office/spreadsheetml/2009/9/ac" r="37" x14ac:dyDescent="0.2">
      <c r="A37" s="135" t="s">
        <v>327</v>
      </c>
      <c r="B37" s="135" t="s">
        <v>152</v>
      </c>
      <c r="C37" s="135" t="s">
        <v>340</v>
      </c>
      <c r="D37" s="135" t="s">
        <v>341</v>
      </c>
      <c r="E37" s="135" t="s">
        <v>342</v>
      </c>
      <c r="F37" s="135" t="s">
        <v>343</v>
      </c>
      <c r="L37" s="142" t="s">
        <v>979</v>
      </c>
      <c r="M37" s="142" t="s">
        <v>980</v>
      </c>
      <c r="N37" s="142" t="s">
        <v>980</v>
      </c>
      <c r="O37" s="142" t="s">
        <v>980</v>
      </c>
      <c r="P37" s="142" t="s">
        <v>981</v>
      </c>
      <c r="Q37" s="142" t="s">
        <v>982</v>
      </c>
      <c r="R37" s="142"/>
      <c r="S37" s="142"/>
      <c r="T37" s="142" t="s">
        <v>979</v>
      </c>
    </row>
    <row xmlns:x14ac="http://schemas.microsoft.com/office/spreadsheetml/2009/9/ac" r="38" x14ac:dyDescent="0.2">
      <c r="A38" s="135" t="s">
        <v>322</v>
      </c>
      <c r="B38" s="135" t="s">
        <v>145</v>
      </c>
      <c r="C38" s="135" t="s">
        <v>344</v>
      </c>
      <c r="D38" s="135" t="s">
        <v>345</v>
      </c>
      <c r="E38" s="135" t="s">
        <v>346</v>
      </c>
      <c r="F38" s="135" t="s">
        <v>347</v>
      </c>
      <c r="L38" s="142" t="s">
        <v>983</v>
      </c>
      <c r="M38" s="142" t="s">
        <v>984</v>
      </c>
      <c r="N38" s="142" t="s">
        <v>985</v>
      </c>
      <c r="O38" s="142" t="s">
        <v>986</v>
      </c>
      <c r="P38" s="142" t="s">
        <v>987</v>
      </c>
      <c r="Q38" s="142" t="s">
        <v>988</v>
      </c>
      <c r="R38" s="142"/>
      <c r="S38" s="142"/>
      <c r="T38" s="142" t="s">
        <v>983</v>
      </c>
    </row>
    <row xmlns:x14ac="http://schemas.microsoft.com/office/spreadsheetml/2009/9/ac" r="39" x14ac:dyDescent="0.2">
      <c r="A39" s="135" t="s">
        <v>322</v>
      </c>
      <c r="B39" s="135" t="s">
        <v>103</v>
      </c>
      <c r="C39" s="135" t="s">
        <v>348</v>
      </c>
      <c r="D39" s="135" t="s">
        <v>349</v>
      </c>
      <c r="E39" s="135" t="s">
        <v>350</v>
      </c>
      <c r="F39" s="135" t="s">
        <v>351</v>
      </c>
      <c r="L39" s="142" t="s">
        <v>989</v>
      </c>
      <c r="M39" s="142" t="s">
        <v>990</v>
      </c>
      <c r="N39" s="142" t="s">
        <v>990</v>
      </c>
      <c r="O39" s="142" t="s">
        <v>991</v>
      </c>
      <c r="P39" s="142" t="s">
        <v>992</v>
      </c>
      <c r="Q39" s="142" t="s">
        <v>993</v>
      </c>
      <c r="R39" s="142"/>
      <c r="S39" s="142"/>
      <c r="T39" s="142" t="s">
        <v>989</v>
      </c>
    </row>
    <row xmlns:x14ac="http://schemas.microsoft.com/office/spreadsheetml/2009/9/ac" r="40" x14ac:dyDescent="0.2">
      <c r="A40" s="135" t="s">
        <v>322</v>
      </c>
      <c r="B40" s="135" t="s">
        <v>144</v>
      </c>
      <c r="C40" s="135" t="s">
        <v>352</v>
      </c>
      <c r="D40" s="135" t="s">
        <v>353</v>
      </c>
      <c r="E40" s="135" t="s">
        <v>354</v>
      </c>
      <c r="F40" s="135" t="s">
        <v>355</v>
      </c>
      <c r="L40" s="142" t="s">
        <v>994</v>
      </c>
      <c r="M40" s="142" t="s">
        <v>995</v>
      </c>
      <c r="N40" s="142" t="s">
        <v>996</v>
      </c>
      <c r="O40" s="142" t="s">
        <v>997</v>
      </c>
      <c r="P40" s="142" t="s">
        <v>998</v>
      </c>
      <c r="Q40" s="142" t="s">
        <v>999</v>
      </c>
      <c r="R40" s="142"/>
      <c r="S40" s="142"/>
      <c r="T40" s="142" t="s">
        <v>994</v>
      </c>
    </row>
    <row xmlns:x14ac="http://schemas.microsoft.com/office/spreadsheetml/2009/9/ac" r="41" x14ac:dyDescent="0.2">
      <c r="A41" s="135" t="s">
        <v>327</v>
      </c>
      <c r="B41" s="135" t="s">
        <v>138</v>
      </c>
      <c r="C41" s="135" t="s">
        <v>356</v>
      </c>
      <c r="D41" s="135" t="s">
        <v>357</v>
      </c>
      <c r="E41" s="135" t="s">
        <v>358</v>
      </c>
      <c r="F41" s="135" t="s">
        <v>359</v>
      </c>
      <c r="L41" s="142" t="s">
        <v>1000</v>
      </c>
      <c r="M41" s="142" t="s">
        <v>1001</v>
      </c>
      <c r="N41" s="142" t="s">
        <v>1002</v>
      </c>
      <c r="O41" s="142" t="s">
        <v>1003</v>
      </c>
      <c r="P41" s="142" t="s">
        <v>1004</v>
      </c>
      <c r="Q41" s="142" t="s">
        <v>1005</v>
      </c>
      <c r="R41" s="142"/>
      <c r="S41" s="142"/>
      <c r="T41" s="142" t="s">
        <v>1000</v>
      </c>
    </row>
    <row xmlns:x14ac="http://schemas.microsoft.com/office/spreadsheetml/2009/9/ac" r="42" x14ac:dyDescent="0.2">
      <c r="A42" s="135" t="s">
        <v>327</v>
      </c>
      <c r="B42" s="135" t="s">
        <v>73</v>
      </c>
      <c r="C42" s="135" t="s">
        <v>360</v>
      </c>
      <c r="D42" s="135" t="s">
        <v>361</v>
      </c>
      <c r="E42" s="135" t="s">
        <v>362</v>
      </c>
      <c r="F42" s="135" t="s">
        <v>363</v>
      </c>
      <c r="L42" s="142" t="s">
        <v>1006</v>
      </c>
      <c r="M42" s="142" t="s">
        <v>1007</v>
      </c>
      <c r="N42" s="142" t="s">
        <v>1008</v>
      </c>
      <c r="O42" s="142" t="s">
        <v>1009</v>
      </c>
      <c r="P42" s="142" t="s">
        <v>1010</v>
      </c>
      <c r="Q42" s="142" t="s">
        <v>1011</v>
      </c>
      <c r="R42" s="142"/>
      <c r="S42" s="142"/>
      <c r="T42" s="142" t="s">
        <v>1006</v>
      </c>
    </row>
    <row xmlns:x14ac="http://schemas.microsoft.com/office/spreadsheetml/2009/9/ac" r="43" x14ac:dyDescent="0.2">
      <c r="A43" s="135" t="s">
        <v>327</v>
      </c>
      <c r="B43" s="135" t="s">
        <v>74</v>
      </c>
      <c r="C43" s="135" t="s">
        <v>364</v>
      </c>
      <c r="D43" s="135" t="s">
        <v>365</v>
      </c>
      <c r="E43" s="135" t="s">
        <v>366</v>
      </c>
      <c r="F43" s="135" t="s">
        <v>367</v>
      </c>
      <c r="L43" s="142" t="s">
        <v>1012</v>
      </c>
      <c r="M43" s="142" t="s">
        <v>1013</v>
      </c>
      <c r="N43" s="142" t="s">
        <v>1014</v>
      </c>
      <c r="O43" s="142" t="s">
        <v>1013</v>
      </c>
      <c r="P43" s="142" t="s">
        <v>1015</v>
      </c>
      <c r="Q43" s="142" t="s">
        <v>1016</v>
      </c>
      <c r="R43" s="142"/>
      <c r="S43" s="142"/>
      <c r="T43" s="142" t="s">
        <v>1012</v>
      </c>
    </row>
    <row xmlns:x14ac="http://schemas.microsoft.com/office/spreadsheetml/2009/9/ac" r="44" x14ac:dyDescent="0.2">
      <c r="A44" s="135" t="s">
        <v>327</v>
      </c>
      <c r="B44" s="135" t="s">
        <v>75</v>
      </c>
      <c r="C44" s="135" t="s">
        <v>368</v>
      </c>
      <c r="D44" s="135" t="s">
        <v>369</v>
      </c>
      <c r="E44" s="135" t="s">
        <v>370</v>
      </c>
      <c r="F44" s="135" t="s">
        <v>371</v>
      </c>
      <c r="L44" s="142" t="s">
        <v>1017</v>
      </c>
      <c r="M44" s="142" t="s">
        <v>1018</v>
      </c>
      <c r="N44" s="142" t="s">
        <v>1019</v>
      </c>
      <c r="O44" s="142" t="s">
        <v>1018</v>
      </c>
      <c r="P44" s="142" t="s">
        <v>1020</v>
      </c>
      <c r="Q44" s="142" t="s">
        <v>1021</v>
      </c>
      <c r="R44" s="142"/>
      <c r="S44" s="142"/>
      <c r="T44" s="142" t="s">
        <v>1017</v>
      </c>
    </row>
    <row xmlns:x14ac="http://schemas.microsoft.com/office/spreadsheetml/2009/9/ac" r="45" x14ac:dyDescent="0.2">
      <c r="A45" s="135" t="s">
        <v>327</v>
      </c>
      <c r="B45" s="135" t="s">
        <v>76</v>
      </c>
      <c r="C45" s="135" t="s">
        <v>372</v>
      </c>
      <c r="D45" s="135" t="s">
        <v>373</v>
      </c>
      <c r="E45" s="135" t="s">
        <v>374</v>
      </c>
      <c r="F45" s="135" t="s">
        <v>375</v>
      </c>
      <c r="L45" s="142" t="s">
        <v>1022</v>
      </c>
      <c r="M45" s="142" t="s">
        <v>1023</v>
      </c>
      <c r="N45" s="142" t="s">
        <v>1023</v>
      </c>
      <c r="O45" s="142" t="s">
        <v>1023</v>
      </c>
      <c r="P45" s="142" t="s">
        <v>1024</v>
      </c>
      <c r="Q45" s="142" t="s">
        <v>1025</v>
      </c>
      <c r="R45" s="142"/>
      <c r="S45" s="142"/>
      <c r="T45" s="142" t="s">
        <v>1022</v>
      </c>
    </row>
    <row xmlns:x14ac="http://schemas.microsoft.com/office/spreadsheetml/2009/9/ac" r="46" x14ac:dyDescent="0.2">
      <c r="A46" s="135" t="s">
        <v>327</v>
      </c>
      <c r="B46" s="135" t="s">
        <v>139</v>
      </c>
      <c r="C46" s="135" t="s">
        <v>376</v>
      </c>
      <c r="D46" s="135" t="s">
        <v>377</v>
      </c>
      <c r="E46" s="135" t="s">
        <v>378</v>
      </c>
      <c r="F46" s="135" t="s">
        <v>379</v>
      </c>
      <c r="L46" s="142" t="s">
        <v>1026</v>
      </c>
      <c r="M46" s="142" t="s">
        <v>1027</v>
      </c>
      <c r="N46" s="142" t="s">
        <v>1028</v>
      </c>
      <c r="O46" s="142" t="s">
        <v>1029</v>
      </c>
      <c r="P46" s="142" t="s">
        <v>1030</v>
      </c>
      <c r="Q46" s="142" t="s">
        <v>1031</v>
      </c>
      <c r="R46" s="142"/>
      <c r="S46" s="142"/>
      <c r="T46" s="142" t="s">
        <v>1026</v>
      </c>
    </row>
    <row xmlns:x14ac="http://schemas.microsoft.com/office/spreadsheetml/2009/9/ac" r="47" x14ac:dyDescent="0.2">
      <c r="A47" s="135" t="s">
        <v>327</v>
      </c>
      <c r="B47" s="135" t="s">
        <v>140</v>
      </c>
      <c r="C47" s="135" t="s">
        <v>380</v>
      </c>
      <c r="D47" s="135" t="s">
        <v>381</v>
      </c>
      <c r="E47" s="135" t="s">
        <v>382</v>
      </c>
      <c r="F47" s="135" t="s">
        <v>383</v>
      </c>
      <c r="L47" s="142" t="s">
        <v>1032</v>
      </c>
      <c r="M47" s="142" t="s">
        <v>1033</v>
      </c>
      <c r="N47" s="142" t="s">
        <v>1034</v>
      </c>
      <c r="O47" s="142" t="s">
        <v>1035</v>
      </c>
      <c r="P47" s="142" t="s">
        <v>1036</v>
      </c>
      <c r="Q47" s="142" t="s">
        <v>1037</v>
      </c>
      <c r="R47" s="142"/>
      <c r="S47" s="142"/>
      <c r="T47" s="142" t="s">
        <v>1032</v>
      </c>
    </row>
    <row xmlns:x14ac="http://schemas.microsoft.com/office/spreadsheetml/2009/9/ac" r="48" x14ac:dyDescent="0.2">
      <c r="A48" s="135" t="s">
        <v>327</v>
      </c>
      <c r="B48" s="135" t="s">
        <v>141</v>
      </c>
      <c r="C48" s="135" t="s">
        <v>384</v>
      </c>
      <c r="D48" s="135" t="s">
        <v>385</v>
      </c>
      <c r="E48" s="135" t="s">
        <v>386</v>
      </c>
      <c r="F48" s="135" t="s">
        <v>387</v>
      </c>
      <c r="L48" s="142" t="s">
        <v>1038</v>
      </c>
      <c r="M48" s="142" t="s">
        <v>1039</v>
      </c>
      <c r="N48" s="142" t="s">
        <v>1039</v>
      </c>
      <c r="O48" s="142" t="s">
        <v>1039</v>
      </c>
      <c r="P48" s="142" t="s">
        <v>1040</v>
      </c>
      <c r="Q48" s="142" t="s">
        <v>1041</v>
      </c>
      <c r="R48" s="142"/>
      <c r="S48" s="142"/>
      <c r="T48" s="142" t="s">
        <v>1038</v>
      </c>
    </row>
    <row xmlns:x14ac="http://schemas.microsoft.com/office/spreadsheetml/2009/9/ac" r="49" x14ac:dyDescent="0.2">
      <c r="A49" s="135" t="s">
        <v>327</v>
      </c>
      <c r="B49" s="135" t="s">
        <v>142</v>
      </c>
      <c r="C49" s="135" t="s">
        <v>388</v>
      </c>
      <c r="D49" s="135" t="s">
        <v>389</v>
      </c>
      <c r="E49" s="135" t="s">
        <v>390</v>
      </c>
      <c r="F49" s="135" t="s">
        <v>391</v>
      </c>
      <c r="L49" s="142" t="s">
        <v>1042</v>
      </c>
      <c r="M49" s="142" t="s">
        <v>1043</v>
      </c>
      <c r="N49" s="142" t="s">
        <v>1044</v>
      </c>
      <c r="O49" s="142" t="s">
        <v>1045</v>
      </c>
      <c r="P49" s="142" t="s">
        <v>1046</v>
      </c>
      <c r="Q49" s="142" t="s">
        <v>1047</v>
      </c>
      <c r="R49" s="142"/>
      <c r="S49" s="142"/>
      <c r="T49" s="142" t="s">
        <v>1042</v>
      </c>
    </row>
    <row xmlns:x14ac="http://schemas.microsoft.com/office/spreadsheetml/2009/9/ac" r="50" x14ac:dyDescent="0.2">
      <c r="A50" s="135" t="s">
        <v>327</v>
      </c>
      <c r="B50" s="135" t="s">
        <v>143</v>
      </c>
      <c r="C50" s="135" t="s">
        <v>392</v>
      </c>
      <c r="D50" s="135" t="s">
        <v>393</v>
      </c>
      <c r="E50" s="135" t="s">
        <v>394</v>
      </c>
      <c r="F50" s="135" t="s">
        <v>395</v>
      </c>
      <c r="L50" s="142" t="s">
        <v>1048</v>
      </c>
      <c r="M50" s="142" t="s">
        <v>1049</v>
      </c>
      <c r="N50" s="142" t="s">
        <v>1050</v>
      </c>
      <c r="O50" s="142" t="s">
        <v>1049</v>
      </c>
      <c r="P50" s="142" t="s">
        <v>1051</v>
      </c>
      <c r="Q50" s="142" t="s">
        <v>1052</v>
      </c>
      <c r="R50" s="142"/>
      <c r="S50" s="142"/>
      <c r="T50" s="142" t="s">
        <v>1048</v>
      </c>
    </row>
    <row xmlns:x14ac="http://schemas.microsoft.com/office/spreadsheetml/2009/9/ac" r="51" x14ac:dyDescent="0.2">
      <c r="A51" s="135" t="s">
        <v>327</v>
      </c>
      <c r="B51" s="135" t="s">
        <v>2102</v>
      </c>
      <c r="C51" s="135" t="s">
        <v>2139</v>
      </c>
      <c r="D51" s="135" t="s">
        <v>2161</v>
      </c>
      <c r="E51" s="135" t="s">
        <v>2183</v>
      </c>
      <c r="F51" s="135" t="s">
        <v>2205</v>
      </c>
      <c r="L51" s="142" t="s">
        <v>1053</v>
      </c>
      <c r="M51" s="142" t="s">
        <v>1054</v>
      </c>
      <c r="N51" s="142" t="s">
        <v>1055</v>
      </c>
      <c r="O51" s="142" t="s">
        <v>1056</v>
      </c>
      <c r="P51" s="142" t="s">
        <v>1057</v>
      </c>
      <c r="Q51" s="142" t="s">
        <v>1058</v>
      </c>
      <c r="R51" s="142"/>
      <c r="S51" s="142"/>
      <c r="T51" s="142" t="s">
        <v>1053</v>
      </c>
    </row>
    <row xmlns:x14ac="http://schemas.microsoft.com/office/spreadsheetml/2009/9/ac" r="52" x14ac:dyDescent="0.2">
      <c r="A52" s="135" t="s">
        <v>327</v>
      </c>
      <c r="B52" s="135" t="s">
        <v>2103</v>
      </c>
      <c r="C52" s="135" t="s">
        <v>2140</v>
      </c>
      <c r="D52" s="135" t="s">
        <v>2162</v>
      </c>
      <c r="E52" s="135" t="s">
        <v>2184</v>
      </c>
      <c r="F52" s="135" t="s">
        <v>2206</v>
      </c>
      <c r="L52" s="142" t="s">
        <v>1059</v>
      </c>
      <c r="M52" s="142" t="s">
        <v>1060</v>
      </c>
      <c r="N52" s="142" t="s">
        <v>1060</v>
      </c>
      <c r="O52" s="142" t="s">
        <v>1060</v>
      </c>
      <c r="P52" s="142" t="s">
        <v>1061</v>
      </c>
      <c r="Q52" s="142" t="s">
        <v>1062</v>
      </c>
      <c r="R52" s="142"/>
      <c r="S52" s="142"/>
      <c r="T52" s="142" t="s">
        <v>1059</v>
      </c>
    </row>
    <row xmlns:x14ac="http://schemas.microsoft.com/office/spreadsheetml/2009/9/ac" r="53" x14ac:dyDescent="0.2">
      <c r="A53" s="135" t="s">
        <v>327</v>
      </c>
      <c r="B53" s="135" t="s">
        <v>2104</v>
      </c>
      <c r="C53" s="135" t="s">
        <v>2141</v>
      </c>
      <c r="D53" s="135" t="s">
        <v>2163</v>
      </c>
      <c r="E53" s="135" t="s">
        <v>2185</v>
      </c>
      <c r="F53" s="135" t="s">
        <v>2207</v>
      </c>
      <c r="L53" s="142" t="s">
        <v>1063</v>
      </c>
      <c r="M53" s="142" t="s">
        <v>1064</v>
      </c>
      <c r="N53" s="142" t="s">
        <v>1064</v>
      </c>
      <c r="O53" s="142" t="s">
        <v>1064</v>
      </c>
      <c r="P53" s="142" t="s">
        <v>1065</v>
      </c>
      <c r="Q53" s="142" t="s">
        <v>1066</v>
      </c>
      <c r="R53" s="142"/>
      <c r="S53" s="142"/>
      <c r="T53" s="142" t="s">
        <v>1063</v>
      </c>
    </row>
    <row xmlns:x14ac="http://schemas.microsoft.com/office/spreadsheetml/2009/9/ac" r="54" x14ac:dyDescent="0.2">
      <c r="A54" s="135" t="s">
        <v>327</v>
      </c>
      <c r="B54" s="135" t="s">
        <v>2125</v>
      </c>
      <c r="C54" s="135" t="s">
        <v>2142</v>
      </c>
      <c r="D54" s="135" t="s">
        <v>2164</v>
      </c>
      <c r="E54" s="135" t="s">
        <v>2186</v>
      </c>
      <c r="F54" s="135" t="s">
        <v>2208</v>
      </c>
      <c r="L54" s="142" t="s">
        <v>1067</v>
      </c>
      <c r="M54" s="142" t="s">
        <v>1068</v>
      </c>
      <c r="N54" s="142" t="s">
        <v>1068</v>
      </c>
      <c r="O54" s="142" t="s">
        <v>1068</v>
      </c>
      <c r="P54" s="142" t="s">
        <v>1069</v>
      </c>
      <c r="Q54" s="142" t="s">
        <v>1070</v>
      </c>
      <c r="R54" s="142"/>
      <c r="S54" s="142"/>
      <c r="T54" s="142" t="s">
        <v>1067</v>
      </c>
    </row>
    <row xmlns:x14ac="http://schemas.microsoft.com/office/spreadsheetml/2009/9/ac" r="55" x14ac:dyDescent="0.2">
      <c r="A55" s="135" t="s">
        <v>327</v>
      </c>
      <c r="B55" s="135" t="s">
        <v>179</v>
      </c>
      <c r="C55" s="135" t="s">
        <v>412</v>
      </c>
      <c r="D55" s="135" t="s">
        <v>413</v>
      </c>
      <c r="E55" s="135" t="s">
        <v>414</v>
      </c>
      <c r="F55" s="135" t="s">
        <v>415</v>
      </c>
      <c r="L55" s="142" t="s">
        <v>1071</v>
      </c>
      <c r="M55" s="142" t="s">
        <v>1072</v>
      </c>
      <c r="N55" s="142" t="s">
        <v>1072</v>
      </c>
      <c r="O55" s="142" t="s">
        <v>1073</v>
      </c>
      <c r="P55" s="142" t="s">
        <v>1074</v>
      </c>
      <c r="Q55" s="142" t="s">
        <v>1075</v>
      </c>
      <c r="R55" s="142"/>
      <c r="S55" s="142"/>
      <c r="T55" s="142" t="s">
        <v>1071</v>
      </c>
    </row>
    <row xmlns:x14ac="http://schemas.microsoft.com/office/spreadsheetml/2009/9/ac" r="56" x14ac:dyDescent="0.2">
      <c r="A56" s="135" t="s">
        <v>327</v>
      </c>
      <c r="B56" s="135" t="s">
        <v>2126</v>
      </c>
      <c r="C56" s="135" t="s">
        <v>2143</v>
      </c>
      <c r="D56" s="135" t="s">
        <v>2165</v>
      </c>
      <c r="E56" s="135" t="s">
        <v>2187</v>
      </c>
      <c r="F56" s="135" t="s">
        <v>2209</v>
      </c>
      <c r="L56" s="180" t="s">
        <v>2227</v>
      </c>
      <c r="M56" s="142" t="s">
        <v>2228</v>
      </c>
      <c r="N56" s="142" t="s">
        <v>2229</v>
      </c>
      <c r="O56" s="142" t="s">
        <v>2230</v>
      </c>
      <c r="P56" s="142" t="s">
        <v>2231</v>
      </c>
      <c r="Q56" s="142" t="s">
        <v>2232</v>
      </c>
      <c r="R56" s="142"/>
      <c r="S56" s="142"/>
      <c r="T56" s="142" t="s">
        <v>2227</v>
      </c>
    </row>
    <row xmlns:x14ac="http://schemas.microsoft.com/office/spreadsheetml/2009/9/ac" r="57" x14ac:dyDescent="0.2">
      <c r="A57" s="135" t="s">
        <v>327</v>
      </c>
      <c r="B57" s="135" t="s">
        <v>178</v>
      </c>
      <c r="C57" s="135" t="s">
        <v>420</v>
      </c>
      <c r="D57" s="135" t="s">
        <v>421</v>
      </c>
      <c r="E57" s="135" t="s">
        <v>422</v>
      </c>
      <c r="F57" s="135" t="s">
        <v>423</v>
      </c>
      <c r="L57" s="142" t="s">
        <v>1076</v>
      </c>
      <c r="M57" s="142" t="s">
        <v>1077</v>
      </c>
      <c r="N57" s="142" t="s">
        <v>1078</v>
      </c>
      <c r="O57" s="142" t="s">
        <v>1079</v>
      </c>
      <c r="P57" s="142" t="s">
        <v>1080</v>
      </c>
      <c r="Q57" s="142" t="s">
        <v>1081</v>
      </c>
      <c r="R57" s="142"/>
      <c r="S57" s="142"/>
      <c r="T57" s="142" t="s">
        <v>1076</v>
      </c>
    </row>
    <row xmlns:x14ac="http://schemas.microsoft.com/office/spreadsheetml/2009/9/ac" r="58" x14ac:dyDescent="0.2">
      <c r="A58" s="135" t="s">
        <v>327</v>
      </c>
      <c r="B58" s="135" t="s">
        <v>185</v>
      </c>
      <c r="C58" s="135" t="s">
        <v>424</v>
      </c>
      <c r="D58" s="135" t="s">
        <v>425</v>
      </c>
      <c r="E58" s="135" t="s">
        <v>426</v>
      </c>
      <c r="F58" s="135" t="s">
        <v>427</v>
      </c>
      <c r="L58" s="142" t="s">
        <v>1082</v>
      </c>
      <c r="M58" s="142" t="s">
        <v>1083</v>
      </c>
      <c r="N58" s="142" t="s">
        <v>1084</v>
      </c>
      <c r="O58" s="142" t="s">
        <v>1085</v>
      </c>
      <c r="P58" s="142" t="s">
        <v>1086</v>
      </c>
      <c r="Q58" s="142" t="s">
        <v>1087</v>
      </c>
      <c r="R58" s="142"/>
      <c r="S58" s="142"/>
      <c r="T58" s="142" t="s">
        <v>1082</v>
      </c>
    </row>
    <row xmlns:x14ac="http://schemas.microsoft.com/office/spreadsheetml/2009/9/ac" r="59" x14ac:dyDescent="0.2">
      <c r="A59" s="135" t="s">
        <v>327</v>
      </c>
      <c r="B59" s="135" t="s">
        <v>2105</v>
      </c>
      <c r="C59" s="135" t="s">
        <v>2144</v>
      </c>
      <c r="D59" s="135" t="s">
        <v>2166</v>
      </c>
      <c r="E59" s="135" t="s">
        <v>2188</v>
      </c>
      <c r="F59" s="135" t="s">
        <v>2210</v>
      </c>
      <c r="L59" s="142" t="s">
        <v>1088</v>
      </c>
      <c r="M59" s="142" t="s">
        <v>1089</v>
      </c>
      <c r="N59" s="142" t="s">
        <v>1089</v>
      </c>
      <c r="O59" s="142" t="s">
        <v>1089</v>
      </c>
      <c r="P59" s="142" t="s">
        <v>1090</v>
      </c>
      <c r="Q59" s="142" t="s">
        <v>1091</v>
      </c>
      <c r="R59" s="142"/>
      <c r="S59" s="142"/>
      <c r="T59" s="142" t="s">
        <v>1088</v>
      </c>
    </row>
    <row xmlns:x14ac="http://schemas.microsoft.com/office/spreadsheetml/2009/9/ac" r="60" x14ac:dyDescent="0.2">
      <c r="A60" s="135" t="s">
        <v>327</v>
      </c>
      <c r="B60" s="135" t="s">
        <v>2106</v>
      </c>
      <c r="C60" s="135" t="s">
        <v>2145</v>
      </c>
      <c r="D60" s="135" t="s">
        <v>2167</v>
      </c>
      <c r="E60" s="135" t="s">
        <v>2189</v>
      </c>
      <c r="F60" s="135" t="s">
        <v>2211</v>
      </c>
      <c r="L60" s="142" t="s">
        <v>1092</v>
      </c>
      <c r="M60" s="142" t="s">
        <v>1093</v>
      </c>
      <c r="N60" s="142" t="s">
        <v>1094</v>
      </c>
      <c r="O60" s="142" t="s">
        <v>1093</v>
      </c>
      <c r="P60" s="142" t="s">
        <v>1095</v>
      </c>
      <c r="Q60" s="142" t="s">
        <v>1096</v>
      </c>
      <c r="R60" s="142"/>
      <c r="S60" s="142"/>
      <c r="T60" s="142" t="s">
        <v>1092</v>
      </c>
    </row>
    <row xmlns:x14ac="http://schemas.microsoft.com/office/spreadsheetml/2009/9/ac" r="61" x14ac:dyDescent="0.2">
      <c r="A61" s="135" t="s">
        <v>327</v>
      </c>
      <c r="B61" s="135" t="s">
        <v>2107</v>
      </c>
      <c r="C61" s="135" t="s">
        <v>2146</v>
      </c>
      <c r="D61" s="135" t="s">
        <v>2168</v>
      </c>
      <c r="E61" s="135" t="s">
        <v>2190</v>
      </c>
      <c r="F61" s="135" t="s">
        <v>2212</v>
      </c>
      <c r="L61" s="142" t="s">
        <v>1097</v>
      </c>
      <c r="M61" s="142" t="s">
        <v>1098</v>
      </c>
      <c r="N61" s="142" t="s">
        <v>1099</v>
      </c>
      <c r="O61" s="142" t="s">
        <v>1100</v>
      </c>
      <c r="P61" s="142" t="s">
        <v>1101</v>
      </c>
      <c r="Q61" s="142" t="s">
        <v>1102</v>
      </c>
      <c r="R61" s="142"/>
      <c r="S61" s="142"/>
      <c r="T61" s="142" t="s">
        <v>1097</v>
      </c>
    </row>
    <row xmlns:x14ac="http://schemas.microsoft.com/office/spreadsheetml/2009/9/ac" r="62" x14ac:dyDescent="0.2">
      <c r="A62" s="135" t="s">
        <v>327</v>
      </c>
      <c r="B62" s="135" t="s">
        <v>2108</v>
      </c>
      <c r="C62" s="135" t="s">
        <v>2147</v>
      </c>
      <c r="D62" s="135" t="s">
        <v>2169</v>
      </c>
      <c r="E62" s="135" t="s">
        <v>2191</v>
      </c>
      <c r="F62" s="135" t="s">
        <v>2213</v>
      </c>
      <c r="L62" s="142" t="s">
        <v>1103</v>
      </c>
      <c r="M62" s="142" t="s">
        <v>1104</v>
      </c>
      <c r="N62" s="142" t="s">
        <v>1105</v>
      </c>
      <c r="O62" s="142" t="s">
        <v>1106</v>
      </c>
      <c r="P62" s="142" t="s">
        <v>1107</v>
      </c>
      <c r="Q62" s="142" t="s">
        <v>1108</v>
      </c>
      <c r="R62" s="142"/>
      <c r="S62" s="142"/>
      <c r="T62" s="142" t="s">
        <v>1103</v>
      </c>
    </row>
    <row xmlns:x14ac="http://schemas.microsoft.com/office/spreadsheetml/2009/9/ac" r="63" x14ac:dyDescent="0.2">
      <c r="A63" s="135" t="s">
        <v>327</v>
      </c>
      <c r="B63" s="135" t="s">
        <v>2109</v>
      </c>
      <c r="C63" s="135" t="s">
        <v>432</v>
      </c>
      <c r="D63" s="135" t="s">
        <v>433</v>
      </c>
      <c r="E63" s="135" t="s">
        <v>434</v>
      </c>
      <c r="F63" s="135" t="s">
        <v>435</v>
      </c>
      <c r="L63" s="142" t="s">
        <v>1109</v>
      </c>
      <c r="M63" s="142" t="s">
        <v>1110</v>
      </c>
      <c r="N63" s="142" t="s">
        <v>1111</v>
      </c>
      <c r="O63" s="142" t="s">
        <v>1112</v>
      </c>
      <c r="P63" s="142" t="s">
        <v>1113</v>
      </c>
      <c r="Q63" s="142" t="s">
        <v>1114</v>
      </c>
      <c r="R63" s="142"/>
      <c r="S63" s="142"/>
      <c r="T63" s="142" t="s">
        <v>1109</v>
      </c>
    </row>
    <row xmlns:x14ac="http://schemas.microsoft.com/office/spreadsheetml/2009/9/ac" r="64" x14ac:dyDescent="0.2">
      <c r="A64" s="135" t="s">
        <v>327</v>
      </c>
      <c r="B64" s="135" t="s">
        <v>2110</v>
      </c>
      <c r="C64" s="135" t="s">
        <v>2148</v>
      </c>
      <c r="D64" s="135" t="s">
        <v>2170</v>
      </c>
      <c r="E64" s="135" t="s">
        <v>2192</v>
      </c>
      <c r="F64" s="135" t="s">
        <v>2214</v>
      </c>
      <c r="L64" s="142" t="s">
        <v>1115</v>
      </c>
      <c r="M64" s="142" t="s">
        <v>1116</v>
      </c>
      <c r="N64" s="142" t="s">
        <v>1117</v>
      </c>
      <c r="O64" s="142" t="s">
        <v>1116</v>
      </c>
      <c r="P64" s="142" t="s">
        <v>1118</v>
      </c>
      <c r="Q64" s="142" t="s">
        <v>1119</v>
      </c>
      <c r="R64" s="142"/>
      <c r="S64" s="142"/>
      <c r="T64" s="142" t="s">
        <v>1115</v>
      </c>
    </row>
    <row xmlns:x14ac="http://schemas.microsoft.com/office/spreadsheetml/2009/9/ac" r="65" x14ac:dyDescent="0.2">
      <c r="A65" s="135" t="s">
        <v>327</v>
      </c>
      <c r="B65" s="135" t="s">
        <v>167</v>
      </c>
      <c r="C65" s="135" t="s">
        <v>436</v>
      </c>
      <c r="D65" s="135" t="s">
        <v>437</v>
      </c>
      <c r="E65" s="135" t="s">
        <v>438</v>
      </c>
      <c r="F65" s="135" t="s">
        <v>439</v>
      </c>
      <c r="L65" s="142" t="s">
        <v>1120</v>
      </c>
      <c r="M65" s="142" t="s">
        <v>1121</v>
      </c>
      <c r="N65" s="142" t="s">
        <v>1122</v>
      </c>
      <c r="O65" s="142" t="s">
        <v>1123</v>
      </c>
      <c r="P65" s="142" t="s">
        <v>1124</v>
      </c>
      <c r="Q65" s="142" t="s">
        <v>1125</v>
      </c>
      <c r="R65" s="142"/>
      <c r="S65" s="142"/>
      <c r="T65" s="142" t="s">
        <v>1120</v>
      </c>
    </row>
    <row xmlns:x14ac="http://schemas.microsoft.com/office/spreadsheetml/2009/9/ac" r="66" x14ac:dyDescent="0.2">
      <c r="A66" s="135" t="s">
        <v>327</v>
      </c>
      <c r="B66" s="135" t="s">
        <v>2111</v>
      </c>
      <c r="C66" s="135" t="s">
        <v>2149</v>
      </c>
      <c r="D66" s="135" t="s">
        <v>440</v>
      </c>
      <c r="E66" s="135" t="s">
        <v>2193</v>
      </c>
      <c r="F66" s="135" t="s">
        <v>2215</v>
      </c>
      <c r="L66" s="142" t="s">
        <v>1126</v>
      </c>
      <c r="M66" s="142" t="s">
        <v>1127</v>
      </c>
      <c r="N66" s="142" t="s">
        <v>1128</v>
      </c>
      <c r="O66" s="142" t="s">
        <v>1127</v>
      </c>
      <c r="P66" s="142" t="s">
        <v>1129</v>
      </c>
      <c r="Q66" s="142" t="s">
        <v>1130</v>
      </c>
      <c r="R66" s="142"/>
      <c r="S66" s="142"/>
      <c r="T66" s="142" t="s">
        <v>1126</v>
      </c>
    </row>
    <row xmlns:x14ac="http://schemas.microsoft.com/office/spreadsheetml/2009/9/ac" r="67" x14ac:dyDescent="0.2">
      <c r="A67" s="135" t="s">
        <v>327</v>
      </c>
      <c r="B67" s="135" t="s">
        <v>2112</v>
      </c>
      <c r="C67" s="135" t="s">
        <v>441</v>
      </c>
      <c r="D67" s="135" t="s">
        <v>442</v>
      </c>
      <c r="E67" s="135" t="s">
        <v>443</v>
      </c>
      <c r="F67" s="135" t="s">
        <v>444</v>
      </c>
      <c r="L67" s="142" t="s">
        <v>1131</v>
      </c>
      <c r="M67" s="142" t="s">
        <v>1132</v>
      </c>
      <c r="N67" s="142" t="s">
        <v>1133</v>
      </c>
      <c r="O67" s="142" t="s">
        <v>1134</v>
      </c>
      <c r="P67" s="142" t="s">
        <v>1135</v>
      </c>
      <c r="Q67" s="142" t="s">
        <v>1136</v>
      </c>
      <c r="R67" s="142"/>
      <c r="S67" s="142"/>
      <c r="T67" s="142" t="s">
        <v>1131</v>
      </c>
    </row>
    <row xmlns:x14ac="http://schemas.microsoft.com/office/spreadsheetml/2009/9/ac" r="68" x14ac:dyDescent="0.2">
      <c r="A68" s="135" t="s">
        <v>327</v>
      </c>
      <c r="B68" s="135" t="s">
        <v>169</v>
      </c>
      <c r="C68" s="135" t="s">
        <v>445</v>
      </c>
      <c r="D68" s="135" t="s">
        <v>446</v>
      </c>
      <c r="E68" s="135" t="s">
        <v>447</v>
      </c>
      <c r="F68" s="135" t="s">
        <v>448</v>
      </c>
      <c r="L68" s="142" t="s">
        <v>1137</v>
      </c>
      <c r="M68" s="142" t="s">
        <v>1138</v>
      </c>
      <c r="N68" s="142" t="s">
        <v>1139</v>
      </c>
      <c r="O68" s="142" t="s">
        <v>1140</v>
      </c>
      <c r="P68" s="142" t="s">
        <v>1141</v>
      </c>
      <c r="Q68" s="142" t="s">
        <v>1142</v>
      </c>
      <c r="R68" s="142"/>
      <c r="S68" s="142"/>
      <c r="T68" s="142" t="s">
        <v>1137</v>
      </c>
    </row>
    <row xmlns:x14ac="http://schemas.microsoft.com/office/spreadsheetml/2009/9/ac" r="69" x14ac:dyDescent="0.2">
      <c r="A69" s="135" t="s">
        <v>327</v>
      </c>
      <c r="B69" s="135" t="s">
        <v>168</v>
      </c>
      <c r="C69" s="135" t="s">
        <v>449</v>
      </c>
      <c r="D69" s="135" t="s">
        <v>450</v>
      </c>
      <c r="E69" s="135" t="s">
        <v>451</v>
      </c>
      <c r="F69" s="135" t="s">
        <v>452</v>
      </c>
      <c r="L69" s="142" t="s">
        <v>1143</v>
      </c>
      <c r="M69" s="142" t="s">
        <v>1144</v>
      </c>
      <c r="N69" s="142" t="s">
        <v>1145</v>
      </c>
      <c r="O69" s="142" t="s">
        <v>1144</v>
      </c>
      <c r="P69" s="142" t="s">
        <v>1146</v>
      </c>
      <c r="Q69" s="142" t="s">
        <v>1147</v>
      </c>
      <c r="R69" s="142"/>
      <c r="S69" s="142"/>
      <c r="T69" s="142" t="s">
        <v>1143</v>
      </c>
    </row>
    <row xmlns:x14ac="http://schemas.microsoft.com/office/spreadsheetml/2009/9/ac" r="70" x14ac:dyDescent="0.2">
      <c r="A70" s="135" t="s">
        <v>327</v>
      </c>
      <c r="B70" s="135" t="s">
        <v>186</v>
      </c>
      <c r="C70" s="135" t="s">
        <v>453</v>
      </c>
      <c r="D70" s="135" t="s">
        <v>454</v>
      </c>
      <c r="E70" s="135" t="s">
        <v>455</v>
      </c>
      <c r="F70" s="135" t="s">
        <v>456</v>
      </c>
      <c r="L70" s="142" t="s">
        <v>1148</v>
      </c>
      <c r="M70" s="142" t="s">
        <v>1149</v>
      </c>
      <c r="N70" s="142" t="s">
        <v>1150</v>
      </c>
      <c r="O70" s="142" t="s">
        <v>1151</v>
      </c>
      <c r="P70" s="142" t="s">
        <v>1152</v>
      </c>
      <c r="Q70" s="142" t="s">
        <v>1153</v>
      </c>
      <c r="R70" s="142"/>
      <c r="S70" s="142"/>
      <c r="T70" s="142" t="s">
        <v>1148</v>
      </c>
    </row>
    <row xmlns:x14ac="http://schemas.microsoft.com/office/spreadsheetml/2009/9/ac" r="71" x14ac:dyDescent="0.2">
      <c r="A71" s="135" t="s">
        <v>327</v>
      </c>
      <c r="B71" s="135" t="s">
        <v>187</v>
      </c>
      <c r="C71" s="135" t="s">
        <v>457</v>
      </c>
      <c r="D71" s="135" t="s">
        <v>458</v>
      </c>
      <c r="E71" s="135" t="s">
        <v>459</v>
      </c>
      <c r="F71" s="135" t="s">
        <v>460</v>
      </c>
      <c r="L71" s="142" t="s">
        <v>1154</v>
      </c>
      <c r="M71" s="142" t="s">
        <v>1155</v>
      </c>
      <c r="N71" s="142" t="s">
        <v>1156</v>
      </c>
      <c r="O71" s="142" t="s">
        <v>1157</v>
      </c>
      <c r="P71" s="142" t="s">
        <v>1158</v>
      </c>
      <c r="Q71" s="142" t="s">
        <v>1159</v>
      </c>
      <c r="R71" s="142"/>
      <c r="S71" s="142"/>
      <c r="T71" s="142" t="s">
        <v>1154</v>
      </c>
    </row>
    <row xmlns:x14ac="http://schemas.microsoft.com/office/spreadsheetml/2009/9/ac" r="72" x14ac:dyDescent="0.2">
      <c r="A72" s="135" t="s">
        <v>327</v>
      </c>
      <c r="B72" s="135" t="s">
        <v>79</v>
      </c>
      <c r="C72" s="135" t="s">
        <v>461</v>
      </c>
      <c r="D72" s="135" t="s">
        <v>462</v>
      </c>
      <c r="E72" s="135" t="s">
        <v>463</v>
      </c>
      <c r="F72" s="135" t="s">
        <v>464</v>
      </c>
      <c r="L72" s="142" t="s">
        <v>1160</v>
      </c>
      <c r="M72" s="142" t="s">
        <v>1161</v>
      </c>
      <c r="N72" s="142" t="s">
        <v>1162</v>
      </c>
      <c r="O72" s="142" t="s">
        <v>1161</v>
      </c>
      <c r="P72" s="142" t="s">
        <v>1163</v>
      </c>
      <c r="Q72" s="142" t="s">
        <v>1164</v>
      </c>
      <c r="R72" s="142"/>
      <c r="S72" s="142"/>
      <c r="T72" s="142" t="s">
        <v>1160</v>
      </c>
    </row>
    <row xmlns:x14ac="http://schemas.microsoft.com/office/spreadsheetml/2009/9/ac" r="73" x14ac:dyDescent="0.2">
      <c r="A73" s="135" t="s">
        <v>465</v>
      </c>
      <c r="B73" s="137" t="s">
        <v>80</v>
      </c>
      <c r="C73" s="137" t="s">
        <v>466</v>
      </c>
      <c r="D73" s="137" t="s">
        <v>467</v>
      </c>
      <c r="E73" s="137" t="s">
        <v>468</v>
      </c>
      <c r="F73" s="137" t="s">
        <v>469</v>
      </c>
      <c r="L73" s="142" t="s">
        <v>1165</v>
      </c>
      <c r="M73" s="142" t="s">
        <v>1166</v>
      </c>
      <c r="N73" s="142" t="s">
        <v>1167</v>
      </c>
      <c r="O73" s="142" t="s">
        <v>1168</v>
      </c>
      <c r="P73" s="142" t="s">
        <v>1169</v>
      </c>
      <c r="Q73" s="142" t="s">
        <v>1170</v>
      </c>
      <c r="R73" s="142"/>
      <c r="S73" s="142"/>
      <c r="T73" s="142" t="s">
        <v>1165</v>
      </c>
    </row>
    <row xmlns:x14ac="http://schemas.microsoft.com/office/spreadsheetml/2009/9/ac" r="74" x14ac:dyDescent="0.2">
      <c r="A74" s="135" t="s">
        <v>465</v>
      </c>
      <c r="B74" s="137" t="s">
        <v>101</v>
      </c>
      <c r="C74" s="137" t="s">
        <v>470</v>
      </c>
      <c r="D74" s="137" t="s">
        <v>471</v>
      </c>
      <c r="E74" s="137" t="s">
        <v>472</v>
      </c>
      <c r="F74" s="137" t="s">
        <v>473</v>
      </c>
      <c r="L74" s="142" t="s">
        <v>1171</v>
      </c>
      <c r="M74" s="142" t="s">
        <v>1172</v>
      </c>
      <c r="N74" s="142" t="s">
        <v>1172</v>
      </c>
      <c r="O74" s="142" t="s">
        <v>1173</v>
      </c>
      <c r="P74" s="142" t="s">
        <v>1174</v>
      </c>
      <c r="Q74" s="142" t="s">
        <v>1175</v>
      </c>
      <c r="R74" s="142"/>
      <c r="S74" s="142"/>
      <c r="T74" s="142" t="s">
        <v>1171</v>
      </c>
    </row>
    <row xmlns:x14ac="http://schemas.microsoft.com/office/spreadsheetml/2009/9/ac" r="75" x14ac:dyDescent="0.2">
      <c r="A75" s="135" t="s">
        <v>322</v>
      </c>
      <c r="B75" s="137" t="s">
        <v>89</v>
      </c>
      <c r="C75" s="137" t="s">
        <v>474</v>
      </c>
      <c r="D75" s="137" t="s">
        <v>475</v>
      </c>
      <c r="E75" s="137" t="s">
        <v>476</v>
      </c>
      <c r="F75" s="137" t="s">
        <v>477</v>
      </c>
      <c r="L75" s="142" t="s">
        <v>1176</v>
      </c>
      <c r="M75" s="142" t="s">
        <v>1177</v>
      </c>
      <c r="N75" s="142" t="s">
        <v>1178</v>
      </c>
      <c r="O75" s="142" t="s">
        <v>1179</v>
      </c>
      <c r="P75" s="142" t="s">
        <v>1180</v>
      </c>
      <c r="Q75" s="142" t="s">
        <v>1181</v>
      </c>
      <c r="R75" s="142"/>
      <c r="S75" s="142"/>
      <c r="T75" s="142" t="s">
        <v>1176</v>
      </c>
    </row>
    <row xmlns:x14ac="http://schemas.microsoft.com/office/spreadsheetml/2009/9/ac" r="76" x14ac:dyDescent="0.2">
      <c r="A76" s="135" t="s">
        <v>322</v>
      </c>
      <c r="B76" s="135" t="s">
        <v>2101</v>
      </c>
      <c r="C76" s="135" t="s">
        <v>478</v>
      </c>
      <c r="D76" s="135" t="s">
        <v>479</v>
      </c>
      <c r="E76" s="135" t="s">
        <v>480</v>
      </c>
      <c r="F76" s="135" t="s">
        <v>481</v>
      </c>
      <c r="L76" s="142" t="s">
        <v>1182</v>
      </c>
      <c r="M76" s="142" t="s">
        <v>1183</v>
      </c>
      <c r="N76" s="142" t="s">
        <v>1184</v>
      </c>
      <c r="O76" s="142" t="s">
        <v>1185</v>
      </c>
      <c r="P76" s="142" t="s">
        <v>1186</v>
      </c>
      <c r="Q76" s="142" t="s">
        <v>1187</v>
      </c>
      <c r="R76" s="142"/>
      <c r="S76" s="142"/>
      <c r="T76" s="142" t="s">
        <v>1182</v>
      </c>
    </row>
    <row xmlns:x14ac="http://schemas.microsoft.com/office/spreadsheetml/2009/9/ac" r="77" x14ac:dyDescent="0.2">
      <c r="A77" s="135" t="s">
        <v>482</v>
      </c>
      <c r="B77" s="138" t="s">
        <v>6</v>
      </c>
      <c r="C77" s="138" t="s">
        <v>483</v>
      </c>
      <c r="D77" s="138" t="s">
        <v>484</v>
      </c>
      <c r="E77" s="138" t="s">
        <v>485</v>
      </c>
      <c r="F77" s="138" t="s">
        <v>486</v>
      </c>
      <c r="L77" s="142" t="s">
        <v>1188</v>
      </c>
      <c r="M77" s="142" t="s">
        <v>1189</v>
      </c>
      <c r="N77" s="142" t="s">
        <v>1189</v>
      </c>
      <c r="O77" s="142" t="s">
        <v>1190</v>
      </c>
      <c r="P77" s="142" t="s">
        <v>1191</v>
      </c>
      <c r="Q77" s="142" t="s">
        <v>1192</v>
      </c>
      <c r="R77" s="142"/>
      <c r="S77" s="142"/>
      <c r="T77" s="142" t="s">
        <v>1188</v>
      </c>
    </row>
    <row xmlns:x14ac="http://schemas.microsoft.com/office/spreadsheetml/2009/9/ac" r="78" x14ac:dyDescent="0.2">
      <c r="A78" s="135" t="s">
        <v>482</v>
      </c>
      <c r="B78" s="176" t="s">
        <v>2097</v>
      </c>
      <c r="C78" s="15" t="s">
        <v>2114</v>
      </c>
      <c r="D78" s="15" t="s">
        <v>2113</v>
      </c>
      <c r="E78" s="15" t="s">
        <v>2115</v>
      </c>
      <c r="F78" s="15" t="s">
        <v>2116</v>
      </c>
      <c r="L78" s="142" t="s">
        <v>1193</v>
      </c>
      <c r="M78" s="142" t="s">
        <v>1194</v>
      </c>
      <c r="N78" s="142" t="s">
        <v>1195</v>
      </c>
      <c r="O78" s="142" t="s">
        <v>1196</v>
      </c>
      <c r="P78" s="142" t="s">
        <v>1197</v>
      </c>
      <c r="Q78" s="142" t="s">
        <v>1198</v>
      </c>
      <c r="R78" s="142"/>
      <c r="S78" s="142"/>
      <c r="T78" s="142" t="s">
        <v>1193</v>
      </c>
    </row>
    <row xmlns:x14ac="http://schemas.microsoft.com/office/spreadsheetml/2009/9/ac" r="79" x14ac:dyDescent="0.2">
      <c r="A79" s="135" t="s">
        <v>482</v>
      </c>
      <c r="B79" s="135" t="s">
        <v>157</v>
      </c>
      <c r="C79" s="135" t="s">
        <v>2077</v>
      </c>
      <c r="D79" s="135" t="s">
        <v>487</v>
      </c>
      <c r="E79" s="135" t="s">
        <v>488</v>
      </c>
      <c r="F79" s="135" t="s">
        <v>489</v>
      </c>
      <c r="L79" s="142" t="s">
        <v>1199</v>
      </c>
      <c r="M79" s="142" t="s">
        <v>1200</v>
      </c>
      <c r="N79" s="142" t="s">
        <v>1201</v>
      </c>
      <c r="O79" s="142" t="s">
        <v>1200</v>
      </c>
      <c r="P79" s="142" t="s">
        <v>1202</v>
      </c>
      <c r="Q79" s="142" t="s">
        <v>1203</v>
      </c>
      <c r="R79" s="142"/>
      <c r="S79" s="142"/>
      <c r="T79" s="142" t="s">
        <v>1199</v>
      </c>
    </row>
    <row xmlns:x14ac="http://schemas.microsoft.com/office/spreadsheetml/2009/9/ac" r="80" x14ac:dyDescent="0.2">
      <c r="A80" s="135" t="s">
        <v>482</v>
      </c>
      <c r="B80" s="135" t="s">
        <v>85</v>
      </c>
      <c r="C80" s="135" t="s">
        <v>490</v>
      </c>
      <c r="D80" s="135" t="s">
        <v>491</v>
      </c>
      <c r="E80" s="135" t="s">
        <v>492</v>
      </c>
      <c r="F80" s="135" t="s">
        <v>493</v>
      </c>
      <c r="L80" s="142" t="s">
        <v>1204</v>
      </c>
      <c r="M80" s="142" t="s">
        <v>1205</v>
      </c>
      <c r="N80" s="142" t="s">
        <v>1206</v>
      </c>
      <c r="O80" s="142" t="s">
        <v>1205</v>
      </c>
      <c r="P80" s="142" t="s">
        <v>1207</v>
      </c>
      <c r="Q80" s="142" t="s">
        <v>1208</v>
      </c>
      <c r="R80" s="142"/>
      <c r="S80" s="142"/>
      <c r="T80" s="142" t="s">
        <v>1204</v>
      </c>
    </row>
    <row xmlns:x14ac="http://schemas.microsoft.com/office/spreadsheetml/2009/9/ac" r="81" x14ac:dyDescent="0.2">
      <c r="A81" s="135" t="s">
        <v>482</v>
      </c>
      <c r="B81" s="135" t="s">
        <v>24</v>
      </c>
      <c r="C81" s="135" t="s">
        <v>494</v>
      </c>
      <c r="D81" s="135" t="s">
        <v>495</v>
      </c>
      <c r="E81" s="135" t="s">
        <v>496</v>
      </c>
      <c r="F81" s="135" t="s">
        <v>497</v>
      </c>
      <c r="L81" s="142" t="s">
        <v>1209</v>
      </c>
      <c r="M81" s="142" t="s">
        <v>1210</v>
      </c>
      <c r="N81" s="142" t="s">
        <v>1210</v>
      </c>
      <c r="O81" s="142" t="s">
        <v>1210</v>
      </c>
      <c r="P81" s="142" t="s">
        <v>1211</v>
      </c>
      <c r="Q81" s="142" t="s">
        <v>1212</v>
      </c>
      <c r="R81" s="142"/>
      <c r="S81" s="142"/>
      <c r="T81" s="142" t="s">
        <v>1209</v>
      </c>
    </row>
    <row xmlns:x14ac="http://schemas.microsoft.com/office/spreadsheetml/2009/9/ac" r="82" x14ac:dyDescent="0.2">
      <c r="A82" s="135" t="s">
        <v>482</v>
      </c>
      <c r="B82" s="135" t="s">
        <v>149</v>
      </c>
      <c r="C82" s="135" t="s">
        <v>498</v>
      </c>
      <c r="D82" s="135" t="s">
        <v>499</v>
      </c>
      <c r="E82" s="135" t="s">
        <v>500</v>
      </c>
      <c r="F82" s="135" t="s">
        <v>501</v>
      </c>
      <c r="L82" s="142" t="s">
        <v>1213</v>
      </c>
      <c r="M82" s="142" t="s">
        <v>1214</v>
      </c>
      <c r="N82" s="142" t="s">
        <v>1214</v>
      </c>
      <c r="O82" s="142" t="s">
        <v>1214</v>
      </c>
      <c r="P82" s="142" t="s">
        <v>1215</v>
      </c>
      <c r="Q82" s="142" t="s">
        <v>1216</v>
      </c>
      <c r="R82" s="142"/>
      <c r="S82" s="142"/>
      <c r="T82" s="142" t="s">
        <v>1213</v>
      </c>
    </row>
    <row xmlns:x14ac="http://schemas.microsoft.com/office/spreadsheetml/2009/9/ac" r="83" x14ac:dyDescent="0.2">
      <c r="A83" s="135" t="s">
        <v>502</v>
      </c>
      <c r="B83" s="137" t="s">
        <v>88</v>
      </c>
      <c r="C83" s="137" t="s">
        <v>503</v>
      </c>
      <c r="D83" s="137" t="s">
        <v>88</v>
      </c>
      <c r="E83" s="137" t="s">
        <v>504</v>
      </c>
      <c r="F83" s="137" t="s">
        <v>505</v>
      </c>
      <c r="L83" s="142" t="s">
        <v>1217</v>
      </c>
      <c r="M83" s="142" t="s">
        <v>1218</v>
      </c>
      <c r="N83" s="142" t="s">
        <v>1219</v>
      </c>
      <c r="O83" s="142" t="s">
        <v>1218</v>
      </c>
      <c r="P83" s="142" t="s">
        <v>1220</v>
      </c>
      <c r="Q83" s="142" t="s">
        <v>1221</v>
      </c>
      <c r="R83" s="142"/>
      <c r="S83" s="142"/>
      <c r="T83" s="142" t="s">
        <v>1217</v>
      </c>
    </row>
    <row xmlns:x14ac="http://schemas.microsoft.com/office/spreadsheetml/2009/9/ac" r="84" x14ac:dyDescent="0.2">
      <c r="A84" s="135" t="s">
        <v>502</v>
      </c>
      <c r="B84" s="137" t="s">
        <v>13</v>
      </c>
      <c r="C84" s="137" t="s">
        <v>314</v>
      </c>
      <c r="D84" s="137" t="s">
        <v>315</v>
      </c>
      <c r="E84" s="137" t="s">
        <v>316</v>
      </c>
      <c r="F84" s="137" t="s">
        <v>317</v>
      </c>
      <c r="L84" s="142" t="s">
        <v>1222</v>
      </c>
      <c r="M84" s="142" t="s">
        <v>1223</v>
      </c>
      <c r="N84" s="142" t="s">
        <v>1223</v>
      </c>
      <c r="O84" s="142" t="s">
        <v>1224</v>
      </c>
      <c r="P84" s="142" t="s">
        <v>1225</v>
      </c>
      <c r="Q84" s="142" t="s">
        <v>1226</v>
      </c>
      <c r="R84" s="142"/>
      <c r="S84" s="142"/>
      <c r="T84" s="142" t="s">
        <v>1222</v>
      </c>
    </row>
    <row xmlns:x14ac="http://schemas.microsoft.com/office/spreadsheetml/2009/9/ac" r="85" x14ac:dyDescent="0.2">
      <c r="A85" s="135" t="s">
        <v>81</v>
      </c>
      <c r="B85" s="135" t="s">
        <v>126</v>
      </c>
      <c r="C85" s="135" t="s">
        <v>244</v>
      </c>
      <c r="D85" s="135" t="s">
        <v>245</v>
      </c>
      <c r="E85" s="135" t="s">
        <v>246</v>
      </c>
      <c r="F85" s="135" t="s">
        <v>247</v>
      </c>
      <c r="L85" s="142" t="s">
        <v>1227</v>
      </c>
      <c r="M85" s="142" t="s">
        <v>1228</v>
      </c>
      <c r="N85" s="142" t="s">
        <v>1229</v>
      </c>
      <c r="O85" s="142" t="s">
        <v>1228</v>
      </c>
      <c r="P85" s="142" t="s">
        <v>1230</v>
      </c>
      <c r="Q85" s="142" t="s">
        <v>1231</v>
      </c>
      <c r="R85" s="142"/>
      <c r="S85" s="142"/>
      <c r="T85" s="142" t="s">
        <v>1227</v>
      </c>
    </row>
    <row xmlns:x14ac="http://schemas.microsoft.com/office/spreadsheetml/2009/9/ac" r="86" x14ac:dyDescent="0.2">
      <c r="A86" s="135" t="s">
        <v>81</v>
      </c>
      <c r="B86" s="135" t="s">
        <v>171</v>
      </c>
      <c r="C86" s="135" t="s">
        <v>506</v>
      </c>
      <c r="D86" s="135" t="s">
        <v>507</v>
      </c>
      <c r="E86" s="135" t="s">
        <v>508</v>
      </c>
      <c r="F86" s="135" t="s">
        <v>509</v>
      </c>
      <c r="L86" s="142" t="s">
        <v>1232</v>
      </c>
      <c r="M86" s="142" t="s">
        <v>1233</v>
      </c>
      <c r="N86" s="142" t="s">
        <v>1234</v>
      </c>
      <c r="O86" s="142" t="s">
        <v>1233</v>
      </c>
      <c r="P86" s="142" t="s">
        <v>1235</v>
      </c>
      <c r="Q86" s="142" t="s">
        <v>1236</v>
      </c>
      <c r="R86" s="142"/>
      <c r="S86" s="142"/>
      <c r="T86" s="142" t="s">
        <v>1232</v>
      </c>
    </row>
    <row xmlns:x14ac="http://schemas.microsoft.com/office/spreadsheetml/2009/9/ac" r="87" x14ac:dyDescent="0.2">
      <c r="A87" s="135" t="s">
        <v>81</v>
      </c>
      <c r="B87" s="137" t="s">
        <v>160</v>
      </c>
      <c r="C87" s="137" t="s">
        <v>510</v>
      </c>
      <c r="D87" s="137" t="s">
        <v>511</v>
      </c>
      <c r="E87" s="137" t="s">
        <v>512</v>
      </c>
      <c r="F87" s="137" t="s">
        <v>513</v>
      </c>
      <c r="L87" s="142" t="s">
        <v>1237</v>
      </c>
      <c r="M87" s="142" t="s">
        <v>1238</v>
      </c>
      <c r="N87" s="142" t="s">
        <v>1239</v>
      </c>
      <c r="O87" s="142" t="s">
        <v>1240</v>
      </c>
      <c r="P87" s="142" t="s">
        <v>1241</v>
      </c>
      <c r="Q87" s="142" t="s">
        <v>1242</v>
      </c>
      <c r="R87" s="142"/>
      <c r="S87" s="142"/>
      <c r="T87" s="142" t="s">
        <v>1237</v>
      </c>
    </row>
    <row xmlns:x14ac="http://schemas.microsoft.com/office/spreadsheetml/2009/9/ac" r="88" x14ac:dyDescent="0.2">
      <c r="A88" s="135" t="s">
        <v>81</v>
      </c>
      <c r="B88" s="137" t="s">
        <v>133</v>
      </c>
      <c r="C88" s="137" t="s">
        <v>514</v>
      </c>
      <c r="D88" s="137" t="s">
        <v>515</v>
      </c>
      <c r="E88" s="137" t="s">
        <v>516</v>
      </c>
      <c r="F88" s="137" t="s">
        <v>517</v>
      </c>
      <c r="L88" s="142" t="s">
        <v>1243</v>
      </c>
      <c r="M88" s="142" t="s">
        <v>1244</v>
      </c>
      <c r="N88" s="142" t="s">
        <v>1245</v>
      </c>
      <c r="O88" s="142" t="s">
        <v>1246</v>
      </c>
      <c r="P88" s="142" t="s">
        <v>1247</v>
      </c>
      <c r="Q88" s="142" t="s">
        <v>1248</v>
      </c>
      <c r="R88" s="142"/>
      <c r="S88" s="142"/>
      <c r="T88" s="142" t="s">
        <v>1243</v>
      </c>
    </row>
    <row xmlns:x14ac="http://schemas.microsoft.com/office/spreadsheetml/2009/9/ac" r="89" x14ac:dyDescent="0.2">
      <c r="A89" s="135" t="s">
        <v>81</v>
      </c>
      <c r="B89" s="137" t="s">
        <v>134</v>
      </c>
      <c r="C89" s="137" t="s">
        <v>518</v>
      </c>
      <c r="D89" s="137" t="s">
        <v>519</v>
      </c>
      <c r="E89" s="137" t="s">
        <v>520</v>
      </c>
      <c r="F89" s="137" t="s">
        <v>521</v>
      </c>
      <c r="L89" s="142" t="s">
        <v>1249</v>
      </c>
      <c r="M89" s="142" t="s">
        <v>1250</v>
      </c>
      <c r="N89" s="142" t="s">
        <v>1251</v>
      </c>
      <c r="O89" s="142" t="s">
        <v>1252</v>
      </c>
      <c r="P89" s="142" t="s">
        <v>1253</v>
      </c>
      <c r="Q89" s="142" t="s">
        <v>1254</v>
      </c>
      <c r="R89" s="142"/>
      <c r="S89" s="142"/>
      <c r="T89" s="142" t="s">
        <v>1249</v>
      </c>
    </row>
    <row xmlns:x14ac="http://schemas.microsoft.com/office/spreadsheetml/2009/9/ac" r="90" x14ac:dyDescent="0.2">
      <c r="A90" s="135" t="s">
        <v>81</v>
      </c>
      <c r="B90" s="137" t="s">
        <v>153</v>
      </c>
      <c r="C90" s="137" t="s">
        <v>522</v>
      </c>
      <c r="D90" s="137" t="s">
        <v>523</v>
      </c>
      <c r="E90" s="137" t="s">
        <v>524</v>
      </c>
      <c r="F90" s="137" t="s">
        <v>525</v>
      </c>
      <c r="L90" s="142" t="s">
        <v>1255</v>
      </c>
      <c r="M90" s="142" t="s">
        <v>1256</v>
      </c>
      <c r="N90" s="142" t="s">
        <v>1257</v>
      </c>
      <c r="O90" s="142" t="s">
        <v>1258</v>
      </c>
      <c r="P90" s="142" t="s">
        <v>1259</v>
      </c>
      <c r="Q90" s="142" t="s">
        <v>1260</v>
      </c>
      <c r="R90" s="142"/>
      <c r="S90" s="142"/>
      <c r="T90" s="142" t="s">
        <v>1255</v>
      </c>
    </row>
    <row xmlns:x14ac="http://schemas.microsoft.com/office/spreadsheetml/2009/9/ac" r="91" x14ac:dyDescent="0.2">
      <c r="A91" s="135" t="s">
        <v>81</v>
      </c>
      <c r="B91" s="137" t="s">
        <v>135</v>
      </c>
      <c r="C91" s="137" t="s">
        <v>526</v>
      </c>
      <c r="D91" s="137" t="s">
        <v>527</v>
      </c>
      <c r="E91" s="137" t="s">
        <v>528</v>
      </c>
      <c r="F91" s="137" t="s">
        <v>529</v>
      </c>
      <c r="L91" s="142" t="s">
        <v>1261</v>
      </c>
      <c r="M91" s="142" t="s">
        <v>1262</v>
      </c>
      <c r="N91" s="142" t="s">
        <v>1262</v>
      </c>
      <c r="O91" s="142" t="s">
        <v>1262</v>
      </c>
      <c r="P91" s="142" t="s">
        <v>1263</v>
      </c>
      <c r="Q91" s="142" t="s">
        <v>1264</v>
      </c>
      <c r="R91" s="142"/>
      <c r="S91" s="142"/>
      <c r="T91" s="142" t="s">
        <v>1261</v>
      </c>
    </row>
    <row xmlns:x14ac="http://schemas.microsoft.com/office/spreadsheetml/2009/9/ac" r="92" x14ac:dyDescent="0.2">
      <c r="A92" s="135" t="s">
        <v>81</v>
      </c>
      <c r="B92" s="137" t="s">
        <v>136</v>
      </c>
      <c r="C92" s="137" t="s">
        <v>530</v>
      </c>
      <c r="D92" s="137" t="s">
        <v>531</v>
      </c>
      <c r="E92" s="137" t="s">
        <v>532</v>
      </c>
      <c r="F92" s="137" t="s">
        <v>533</v>
      </c>
      <c r="L92" s="142" t="s">
        <v>1265</v>
      </c>
      <c r="M92" s="142" t="s">
        <v>1266</v>
      </c>
      <c r="N92" s="142" t="s">
        <v>1267</v>
      </c>
      <c r="O92" s="142" t="s">
        <v>1268</v>
      </c>
      <c r="P92" s="142" t="s">
        <v>1269</v>
      </c>
      <c r="Q92" s="142" t="s">
        <v>1270</v>
      </c>
      <c r="R92" s="142"/>
      <c r="S92" s="142"/>
      <c r="T92" s="142" t="s">
        <v>1265</v>
      </c>
    </row>
    <row xmlns:x14ac="http://schemas.microsoft.com/office/spreadsheetml/2009/9/ac" r="93" x14ac:dyDescent="0.2">
      <c r="A93" s="135" t="s">
        <v>81</v>
      </c>
      <c r="B93" s="137" t="s">
        <v>110</v>
      </c>
      <c r="C93" s="137" t="s">
        <v>534</v>
      </c>
      <c r="D93" s="137" t="s">
        <v>535</v>
      </c>
      <c r="E93" s="137" t="s">
        <v>536</v>
      </c>
      <c r="F93" s="137" t="s">
        <v>537</v>
      </c>
      <c r="L93" s="142" t="s">
        <v>1271</v>
      </c>
      <c r="M93" s="142" t="s">
        <v>1272</v>
      </c>
      <c r="N93" s="142" t="s">
        <v>1272</v>
      </c>
      <c r="O93" s="142" t="s">
        <v>1272</v>
      </c>
      <c r="P93" s="142" t="s">
        <v>1273</v>
      </c>
      <c r="Q93" s="142" t="s">
        <v>1274</v>
      </c>
      <c r="R93" s="142"/>
      <c r="S93" s="142"/>
      <c r="T93" s="142" t="s">
        <v>1271</v>
      </c>
    </row>
    <row xmlns:x14ac="http://schemas.microsoft.com/office/spreadsheetml/2009/9/ac" r="94" x14ac:dyDescent="0.2">
      <c r="A94" s="135" t="s">
        <v>81</v>
      </c>
      <c r="B94" s="135" t="s">
        <v>117</v>
      </c>
      <c r="C94" s="135" t="s">
        <v>538</v>
      </c>
      <c r="D94" s="135" t="s">
        <v>539</v>
      </c>
      <c r="E94" s="135" t="s">
        <v>540</v>
      </c>
      <c r="F94" s="135" t="s">
        <v>541</v>
      </c>
      <c r="L94" s="142" t="s">
        <v>1275</v>
      </c>
      <c r="M94" s="142" t="s">
        <v>1276</v>
      </c>
      <c r="N94" s="142" t="s">
        <v>1276</v>
      </c>
      <c r="O94" s="142" t="s">
        <v>1276</v>
      </c>
      <c r="P94" s="142" t="s">
        <v>1277</v>
      </c>
      <c r="Q94" s="142" t="s">
        <v>1278</v>
      </c>
      <c r="R94" s="142"/>
      <c r="S94" s="142"/>
      <c r="T94" s="142" t="s">
        <v>1275</v>
      </c>
    </row>
    <row xmlns:x14ac="http://schemas.microsoft.com/office/spreadsheetml/2009/9/ac" r="95" x14ac:dyDescent="0.2">
      <c r="A95" s="135" t="s">
        <v>81</v>
      </c>
      <c r="B95" s="135" t="s">
        <v>542</v>
      </c>
      <c r="C95" s="135" t="s">
        <v>543</v>
      </c>
      <c r="D95" s="135" t="s">
        <v>544</v>
      </c>
      <c r="E95" s="135" t="s">
        <v>545</v>
      </c>
      <c r="F95" s="135" t="s">
        <v>546</v>
      </c>
      <c r="L95" s="142" t="s">
        <v>1279</v>
      </c>
      <c r="M95" s="142" t="s">
        <v>1280</v>
      </c>
      <c r="N95" s="142" t="s">
        <v>1281</v>
      </c>
      <c r="O95" s="142" t="s">
        <v>1282</v>
      </c>
      <c r="P95" s="142" t="s">
        <v>1283</v>
      </c>
      <c r="Q95" s="142" t="s">
        <v>1284</v>
      </c>
      <c r="R95" s="142"/>
      <c r="S95" s="142"/>
      <c r="T95" s="142" t="s">
        <v>1279</v>
      </c>
    </row>
    <row xmlns:x14ac="http://schemas.microsoft.com/office/spreadsheetml/2009/9/ac" r="96" x14ac:dyDescent="0.2">
      <c r="A96" s="135" t="s">
        <v>81</v>
      </c>
      <c r="B96" s="135" t="s">
        <v>547</v>
      </c>
      <c r="C96" s="135" t="s">
        <v>548</v>
      </c>
      <c r="D96" s="135" t="s">
        <v>549</v>
      </c>
      <c r="E96" s="135" t="s">
        <v>550</v>
      </c>
      <c r="F96" s="135" t="s">
        <v>551</v>
      </c>
      <c r="L96" s="142" t="s">
        <v>1285</v>
      </c>
      <c r="M96" s="142" t="s">
        <v>1286</v>
      </c>
      <c r="N96" s="142" t="s">
        <v>1287</v>
      </c>
      <c r="O96" s="142" t="s">
        <v>1288</v>
      </c>
      <c r="P96" s="142" t="s">
        <v>1289</v>
      </c>
      <c r="Q96" s="142" t="s">
        <v>1290</v>
      </c>
      <c r="R96" s="142"/>
      <c r="S96" s="142"/>
      <c r="T96" s="142" t="s">
        <v>1285</v>
      </c>
    </row>
    <row xmlns:x14ac="http://schemas.microsoft.com/office/spreadsheetml/2009/9/ac" r="97" x14ac:dyDescent="0.2">
      <c r="A97" s="135" t="s">
        <v>114</v>
      </c>
      <c r="B97" s="135" t="s">
        <v>552</v>
      </c>
      <c r="C97" s="135" t="s">
        <v>2078</v>
      </c>
      <c r="D97" s="135" t="s">
        <v>553</v>
      </c>
      <c r="E97" s="135" t="s">
        <v>554</v>
      </c>
      <c r="F97" s="135" t="s">
        <v>555</v>
      </c>
      <c r="L97" s="142" t="s">
        <v>1291</v>
      </c>
      <c r="M97" s="142" t="s">
        <v>1292</v>
      </c>
      <c r="N97" s="142" t="s">
        <v>1292</v>
      </c>
      <c r="O97" s="142" t="s">
        <v>1292</v>
      </c>
      <c r="P97" s="142" t="s">
        <v>1293</v>
      </c>
      <c r="Q97" s="142" t="s">
        <v>1294</v>
      </c>
      <c r="R97" s="142"/>
      <c r="S97" s="142"/>
      <c r="T97" s="142" t="s">
        <v>1291</v>
      </c>
    </row>
    <row xmlns:x14ac="http://schemas.microsoft.com/office/spreadsheetml/2009/9/ac" r="98" x14ac:dyDescent="0.2">
      <c r="A98" s="135" t="s">
        <v>114</v>
      </c>
      <c r="B98" s="135" t="s">
        <v>154</v>
      </c>
      <c r="C98" s="135" t="s">
        <v>556</v>
      </c>
      <c r="D98" s="135" t="s">
        <v>557</v>
      </c>
      <c r="E98" s="135" t="s">
        <v>558</v>
      </c>
      <c r="F98" s="135" t="s">
        <v>559</v>
      </c>
      <c r="L98" s="142" t="s">
        <v>1295</v>
      </c>
      <c r="M98" s="142" t="s">
        <v>1296</v>
      </c>
      <c r="N98" s="142" t="s">
        <v>1297</v>
      </c>
      <c r="O98" s="142" t="s">
        <v>1298</v>
      </c>
      <c r="P98" s="142" t="s">
        <v>1299</v>
      </c>
      <c r="Q98" s="142" t="s">
        <v>1300</v>
      </c>
      <c r="R98" s="142"/>
      <c r="S98" s="142"/>
      <c r="T98" s="142" t="s">
        <v>1295</v>
      </c>
    </row>
    <row xmlns:x14ac="http://schemas.microsoft.com/office/spreadsheetml/2009/9/ac" r="99" x14ac:dyDescent="0.2">
      <c r="A99" s="135" t="s">
        <v>114</v>
      </c>
      <c r="B99" s="135" t="s">
        <v>161</v>
      </c>
      <c r="C99" s="135" t="s">
        <v>560</v>
      </c>
      <c r="D99" s="135" t="s">
        <v>561</v>
      </c>
      <c r="E99" s="135" t="s">
        <v>562</v>
      </c>
      <c r="F99" s="135" t="s">
        <v>563</v>
      </c>
      <c r="L99" s="142" t="s">
        <v>1301</v>
      </c>
      <c r="M99" s="142" t="s">
        <v>1302</v>
      </c>
      <c r="N99" s="142" t="s">
        <v>1303</v>
      </c>
      <c r="O99" s="142" t="s">
        <v>1304</v>
      </c>
      <c r="P99" s="142" t="s">
        <v>1305</v>
      </c>
      <c r="Q99" s="142" t="s">
        <v>1306</v>
      </c>
      <c r="R99" s="142"/>
      <c r="S99" s="142"/>
      <c r="T99" s="142" t="s">
        <v>1301</v>
      </c>
    </row>
    <row xmlns:x14ac="http://schemas.microsoft.com/office/spreadsheetml/2009/9/ac" r="100" x14ac:dyDescent="0.2">
      <c r="A100" s="135" t="s">
        <v>114</v>
      </c>
      <c r="B100" s="135" t="s">
        <v>137</v>
      </c>
      <c r="C100" s="135" t="s">
        <v>564</v>
      </c>
      <c r="D100" s="135" t="s">
        <v>565</v>
      </c>
      <c r="E100" s="135" t="s">
        <v>566</v>
      </c>
      <c r="F100" s="135" t="s">
        <v>567</v>
      </c>
      <c r="L100" s="142" t="s">
        <v>1307</v>
      </c>
      <c r="M100" s="142" t="s">
        <v>1308</v>
      </c>
      <c r="N100" s="142" t="s">
        <v>1309</v>
      </c>
      <c r="O100" s="142" t="s">
        <v>1310</v>
      </c>
      <c r="P100" s="142" t="s">
        <v>1311</v>
      </c>
      <c r="Q100" s="142" t="s">
        <v>1312</v>
      </c>
      <c r="R100" s="142"/>
      <c r="S100" s="142"/>
      <c r="T100" s="142" t="s">
        <v>1307</v>
      </c>
    </row>
    <row xmlns:x14ac="http://schemas.microsoft.com/office/spreadsheetml/2009/9/ac" r="101" x14ac:dyDescent="0.2">
      <c r="A101" s="135" t="s">
        <v>114</v>
      </c>
      <c r="B101" s="135" t="s">
        <v>4</v>
      </c>
      <c r="C101" s="135" t="s">
        <v>568</v>
      </c>
      <c r="D101" s="135" t="s">
        <v>569</v>
      </c>
      <c r="E101" s="135" t="s">
        <v>570</v>
      </c>
      <c r="F101" s="135" t="s">
        <v>571</v>
      </c>
      <c r="L101" s="142" t="s">
        <v>1313</v>
      </c>
      <c r="M101" s="142" t="s">
        <v>1314</v>
      </c>
      <c r="N101" s="142" t="s">
        <v>1315</v>
      </c>
      <c r="O101" s="142" t="s">
        <v>1314</v>
      </c>
      <c r="P101" s="142" t="s">
        <v>1316</v>
      </c>
      <c r="Q101" s="142" t="s">
        <v>1317</v>
      </c>
      <c r="R101" s="142"/>
      <c r="S101" s="142"/>
      <c r="T101" s="142" t="s">
        <v>1313</v>
      </c>
    </row>
    <row xmlns:x14ac="http://schemas.microsoft.com/office/spreadsheetml/2009/9/ac" r="102" ht="51" x14ac:dyDescent="0.2">
      <c r="A102" s="135" t="s">
        <v>114</v>
      </c>
      <c r="B102" s="139" t="s">
        <v>14</v>
      </c>
      <c r="C102" s="139" t="s">
        <v>572</v>
      </c>
      <c r="D102" s="139" t="s">
        <v>573</v>
      </c>
      <c r="E102" s="139" t="s">
        <v>574</v>
      </c>
      <c r="F102" s="139" t="s">
        <v>575</v>
      </c>
      <c r="L102" s="142" t="s">
        <v>1318</v>
      </c>
      <c r="M102" s="142" t="s">
        <v>1319</v>
      </c>
      <c r="N102" s="142" t="s">
        <v>1320</v>
      </c>
      <c r="O102" s="142" t="s">
        <v>1321</v>
      </c>
      <c r="P102" s="142" t="s">
        <v>1322</v>
      </c>
      <c r="Q102" s="142" t="s">
        <v>1323</v>
      </c>
      <c r="R102" s="142"/>
      <c r="S102" s="142"/>
      <c r="T102" s="142" t="s">
        <v>1318</v>
      </c>
    </row>
    <row xmlns:x14ac="http://schemas.microsoft.com/office/spreadsheetml/2009/9/ac" r="103" ht="53" x14ac:dyDescent="0.2">
      <c r="A103" s="135" t="s">
        <v>576</v>
      </c>
      <c r="B103" s="139" t="s">
        <v>2079</v>
      </c>
      <c r="C103" s="139" t="s">
        <v>2080</v>
      </c>
      <c r="D103" s="139" t="s">
        <v>2081</v>
      </c>
      <c r="E103" s="139" t="s">
        <v>577</v>
      </c>
      <c r="F103" s="139" t="s">
        <v>578</v>
      </c>
      <c r="L103" s="142" t="s">
        <v>1324</v>
      </c>
      <c r="M103" s="142" t="s">
        <v>1325</v>
      </c>
      <c r="N103" s="142" t="s">
        <v>1326</v>
      </c>
      <c r="O103" s="142" t="s">
        <v>1325</v>
      </c>
      <c r="P103" s="142" t="s">
        <v>1327</v>
      </c>
      <c r="Q103" s="142" t="s">
        <v>1328</v>
      </c>
      <c r="R103" s="142"/>
      <c r="S103" s="142"/>
      <c r="T103" s="142" t="s">
        <v>1324</v>
      </c>
    </row>
    <row xmlns:x14ac="http://schemas.microsoft.com/office/spreadsheetml/2009/9/ac" r="104" ht="51" x14ac:dyDescent="0.2">
      <c r="A104" s="135" t="s">
        <v>114</v>
      </c>
      <c r="B104" s="139" t="s">
        <v>118</v>
      </c>
      <c r="C104" s="139" t="s">
        <v>579</v>
      </c>
      <c r="D104" s="139" t="s">
        <v>580</v>
      </c>
      <c r="E104" s="139" t="s">
        <v>581</v>
      </c>
      <c r="F104" s="139" t="s">
        <v>582</v>
      </c>
      <c r="L104" s="142" t="s">
        <v>1329</v>
      </c>
      <c r="M104" s="142" t="s">
        <v>1330</v>
      </c>
      <c r="N104" s="142" t="s">
        <v>1331</v>
      </c>
      <c r="O104" s="142" t="s">
        <v>1332</v>
      </c>
      <c r="P104" s="142" t="s">
        <v>1333</v>
      </c>
      <c r="Q104" s="142" t="s">
        <v>1334</v>
      </c>
      <c r="R104" s="142"/>
      <c r="S104" s="142"/>
      <c r="T104" s="142" t="s">
        <v>1329</v>
      </c>
    </row>
    <row xmlns:x14ac="http://schemas.microsoft.com/office/spreadsheetml/2009/9/ac" r="105" x14ac:dyDescent="0.2">
      <c r="A105" s="135" t="s">
        <v>114</v>
      </c>
      <c r="B105" s="135" t="s">
        <v>111</v>
      </c>
      <c r="C105" s="135" t="s">
        <v>2082</v>
      </c>
      <c r="D105" s="135" t="s">
        <v>583</v>
      </c>
      <c r="E105" s="135" t="s">
        <v>584</v>
      </c>
      <c r="F105" s="135" t="s">
        <v>585</v>
      </c>
      <c r="L105" s="142" t="s">
        <v>1335</v>
      </c>
      <c r="M105" s="142" t="s">
        <v>1336</v>
      </c>
      <c r="N105" s="142" t="s">
        <v>1337</v>
      </c>
      <c r="O105" s="142" t="s">
        <v>1338</v>
      </c>
      <c r="P105" s="142" t="s">
        <v>1339</v>
      </c>
      <c r="Q105" s="142" t="s">
        <v>1340</v>
      </c>
      <c r="R105" s="142"/>
      <c r="S105" s="142"/>
      <c r="T105" s="142" t="s">
        <v>1335</v>
      </c>
    </row>
    <row xmlns:x14ac="http://schemas.microsoft.com/office/spreadsheetml/2009/9/ac" r="106" x14ac:dyDescent="0.2">
      <c r="A106" s="135" t="s">
        <v>114</v>
      </c>
      <c r="B106" s="135" t="s">
        <v>112</v>
      </c>
      <c r="C106" s="135" t="s">
        <v>2083</v>
      </c>
      <c r="D106" s="135" t="s">
        <v>586</v>
      </c>
      <c r="E106" s="135" t="s">
        <v>587</v>
      </c>
      <c r="F106" s="135" t="s">
        <v>588</v>
      </c>
      <c r="L106" s="142" t="s">
        <v>1341</v>
      </c>
      <c r="M106" s="142" t="s">
        <v>1342</v>
      </c>
      <c r="N106" s="142" t="s">
        <v>1343</v>
      </c>
      <c r="O106" s="142" t="s">
        <v>1344</v>
      </c>
      <c r="P106" s="142" t="s">
        <v>1345</v>
      </c>
      <c r="Q106" s="142" t="s">
        <v>1346</v>
      </c>
      <c r="R106" s="142"/>
      <c r="S106" s="142"/>
      <c r="T106" s="142" t="s">
        <v>1341</v>
      </c>
    </row>
    <row xmlns:x14ac="http://schemas.microsoft.com/office/spreadsheetml/2009/9/ac" r="107" x14ac:dyDescent="0.2">
      <c r="A107" s="135" t="s">
        <v>114</v>
      </c>
      <c r="B107" s="135" t="s">
        <v>1</v>
      </c>
      <c r="C107" s="135" t="s">
        <v>589</v>
      </c>
      <c r="D107" s="135" t="s">
        <v>590</v>
      </c>
      <c r="E107" s="135" t="s">
        <v>591</v>
      </c>
      <c r="F107" s="135" t="s">
        <v>592</v>
      </c>
      <c r="L107" s="142" t="s">
        <v>1347</v>
      </c>
      <c r="M107" s="142" t="s">
        <v>1348</v>
      </c>
      <c r="N107" s="142" t="s">
        <v>1348</v>
      </c>
      <c r="O107" s="142" t="s">
        <v>1348</v>
      </c>
      <c r="P107" s="142" t="s">
        <v>1349</v>
      </c>
      <c r="Q107" s="142" t="s">
        <v>1350</v>
      </c>
      <c r="R107" s="142"/>
      <c r="S107" s="142"/>
      <c r="T107" s="142" t="s">
        <v>1347</v>
      </c>
    </row>
    <row xmlns:x14ac="http://schemas.microsoft.com/office/spreadsheetml/2009/9/ac" r="108" x14ac:dyDescent="0.2">
      <c r="A108" s="135" t="s">
        <v>114</v>
      </c>
      <c r="B108" s="135" t="s">
        <v>2</v>
      </c>
      <c r="C108" s="135" t="s">
        <v>593</v>
      </c>
      <c r="D108" s="135" t="s">
        <v>594</v>
      </c>
      <c r="E108" s="135" t="s">
        <v>595</v>
      </c>
      <c r="F108" s="135" t="s">
        <v>596</v>
      </c>
      <c r="L108" s="142" t="s">
        <v>1351</v>
      </c>
      <c r="M108" s="142" t="s">
        <v>1352</v>
      </c>
      <c r="N108" s="142" t="s">
        <v>1353</v>
      </c>
      <c r="O108" s="142" t="s">
        <v>1354</v>
      </c>
      <c r="P108" s="142" t="s">
        <v>1355</v>
      </c>
      <c r="Q108" s="142" t="s">
        <v>1356</v>
      </c>
      <c r="R108" s="142"/>
      <c r="S108" s="142"/>
      <c r="T108" s="142" t="s">
        <v>1351</v>
      </c>
    </row>
    <row xmlns:x14ac="http://schemas.microsoft.com/office/spreadsheetml/2009/9/ac" r="109" x14ac:dyDescent="0.2">
      <c r="A109" s="135" t="s">
        <v>114</v>
      </c>
      <c r="B109" s="135" t="s">
        <v>3</v>
      </c>
      <c r="C109" s="135" t="s">
        <v>597</v>
      </c>
      <c r="D109" s="135" t="s">
        <v>598</v>
      </c>
      <c r="E109" s="135" t="s">
        <v>599</v>
      </c>
      <c r="F109" s="135" t="s">
        <v>600</v>
      </c>
      <c r="L109" s="142" t="s">
        <v>1357</v>
      </c>
      <c r="M109" s="142" t="s">
        <v>1358</v>
      </c>
      <c r="N109" s="142" t="s">
        <v>1359</v>
      </c>
      <c r="O109" s="142" t="s">
        <v>1358</v>
      </c>
      <c r="P109" s="142" t="s">
        <v>1360</v>
      </c>
      <c r="Q109" s="142" t="s">
        <v>1361</v>
      </c>
      <c r="R109" s="142"/>
      <c r="S109" s="142"/>
      <c r="T109" s="142" t="s">
        <v>1357</v>
      </c>
    </row>
    <row xmlns:x14ac="http://schemas.microsoft.com/office/spreadsheetml/2009/9/ac" r="110" x14ac:dyDescent="0.2">
      <c r="A110" s="135" t="s">
        <v>114</v>
      </c>
      <c r="B110" s="135" t="s">
        <v>155</v>
      </c>
      <c r="C110" s="135" t="s">
        <v>601</v>
      </c>
      <c r="D110" s="135" t="s">
        <v>602</v>
      </c>
      <c r="E110" s="135" t="s">
        <v>603</v>
      </c>
      <c r="F110" s="135" t="s">
        <v>604</v>
      </c>
      <c r="L110" s="142" t="s">
        <v>192</v>
      </c>
      <c r="M110" s="142" t="s">
        <v>191</v>
      </c>
      <c r="N110" s="142" t="s">
        <v>1362</v>
      </c>
      <c r="O110" s="142" t="s">
        <v>1363</v>
      </c>
      <c r="P110" s="142" t="s">
        <v>1364</v>
      </c>
      <c r="Q110" s="142" t="s">
        <v>1365</v>
      </c>
      <c r="R110" s="142"/>
      <c r="S110" s="142"/>
      <c r="T110" s="142" t="s">
        <v>192</v>
      </c>
    </row>
    <row xmlns:x14ac="http://schemas.microsoft.com/office/spreadsheetml/2009/9/ac" r="111" x14ac:dyDescent="0.2">
      <c r="A111" s="135" t="s">
        <v>114</v>
      </c>
      <c r="B111" s="135" t="s">
        <v>605</v>
      </c>
      <c r="C111" s="135" t="s">
        <v>606</v>
      </c>
      <c r="D111" s="135" t="s">
        <v>607</v>
      </c>
      <c r="E111" s="135" t="s">
        <v>608</v>
      </c>
      <c r="F111" s="135" t="s">
        <v>609</v>
      </c>
      <c r="L111" s="142" t="s">
        <v>1366</v>
      </c>
      <c r="M111" s="142" t="s">
        <v>1367</v>
      </c>
      <c r="N111" s="142" t="s">
        <v>1368</v>
      </c>
      <c r="O111" s="142" t="s">
        <v>1367</v>
      </c>
      <c r="P111" s="142" t="s">
        <v>1369</v>
      </c>
      <c r="Q111" s="142" t="s">
        <v>1370</v>
      </c>
      <c r="R111" s="142"/>
      <c r="S111" s="142"/>
      <c r="T111" s="142" t="s">
        <v>1366</v>
      </c>
    </row>
    <row xmlns:x14ac="http://schemas.microsoft.com/office/spreadsheetml/2009/9/ac" r="112" x14ac:dyDescent="0.2">
      <c r="A112" s="135" t="s">
        <v>114</v>
      </c>
      <c r="B112" s="135" t="s">
        <v>610</v>
      </c>
      <c r="C112" s="135" t="s">
        <v>611</v>
      </c>
      <c r="D112" s="135" t="s">
        <v>612</v>
      </c>
      <c r="E112" s="135" t="s">
        <v>613</v>
      </c>
      <c r="F112" s="135" t="s">
        <v>614</v>
      </c>
      <c r="L112" s="142" t="s">
        <v>1371</v>
      </c>
      <c r="M112" s="142" t="s">
        <v>1372</v>
      </c>
      <c r="N112" s="142" t="s">
        <v>1372</v>
      </c>
      <c r="O112" s="142" t="s">
        <v>1372</v>
      </c>
      <c r="P112" s="142" t="s">
        <v>1373</v>
      </c>
      <c r="Q112" s="142" t="s">
        <v>1374</v>
      </c>
      <c r="R112" s="142"/>
      <c r="S112" s="142"/>
      <c r="T112" s="142" t="s">
        <v>1371</v>
      </c>
    </row>
    <row xmlns:x14ac="http://schemas.microsoft.com/office/spreadsheetml/2009/9/ac" r="113" x14ac:dyDescent="0.2">
      <c r="A113" s="135" t="s">
        <v>114</v>
      </c>
      <c r="B113" s="135" t="s">
        <v>615</v>
      </c>
      <c r="C113" s="135" t="s">
        <v>616</v>
      </c>
      <c r="D113" s="135" t="s">
        <v>617</v>
      </c>
      <c r="E113" s="135" t="s">
        <v>618</v>
      </c>
      <c r="F113" s="135" t="s">
        <v>619</v>
      </c>
      <c r="L113" s="142" t="s">
        <v>1375</v>
      </c>
      <c r="M113" s="142" t="s">
        <v>1376</v>
      </c>
      <c r="N113" s="142" t="s">
        <v>1377</v>
      </c>
      <c r="O113" s="142" t="s">
        <v>1378</v>
      </c>
      <c r="P113" s="142" t="s">
        <v>1379</v>
      </c>
      <c r="Q113" s="142" t="s">
        <v>1380</v>
      </c>
      <c r="R113" s="142"/>
      <c r="S113" s="142"/>
      <c r="T113" s="142" t="s">
        <v>1375</v>
      </c>
    </row>
    <row xmlns:x14ac="http://schemas.microsoft.com/office/spreadsheetml/2009/9/ac" r="114" x14ac:dyDescent="0.2">
      <c r="A114" s="135" t="s">
        <v>114</v>
      </c>
      <c r="B114" s="135" t="s">
        <v>620</v>
      </c>
      <c r="C114" s="135" t="s">
        <v>621</v>
      </c>
      <c r="D114" s="135" t="s">
        <v>622</v>
      </c>
      <c r="E114" s="135" t="s">
        <v>623</v>
      </c>
      <c r="F114" s="135" t="s">
        <v>624</v>
      </c>
      <c r="L114" s="142" t="s">
        <v>1381</v>
      </c>
      <c r="M114" s="142" t="s">
        <v>1382</v>
      </c>
      <c r="N114" s="142" t="s">
        <v>1383</v>
      </c>
      <c r="O114" s="142" t="s">
        <v>1384</v>
      </c>
      <c r="P114" s="142" t="s">
        <v>1385</v>
      </c>
      <c r="Q114" s="142" t="s">
        <v>1386</v>
      </c>
      <c r="R114" s="142"/>
      <c r="S114" s="142"/>
      <c r="T114" s="142" t="s">
        <v>1381</v>
      </c>
    </row>
    <row xmlns:x14ac="http://schemas.microsoft.com/office/spreadsheetml/2009/9/ac" r="115" x14ac:dyDescent="0.2">
      <c r="A115" s="135" t="s">
        <v>5</v>
      </c>
      <c r="B115" s="135" t="s">
        <v>26</v>
      </c>
      <c r="C115" s="135" t="s">
        <v>252</v>
      </c>
      <c r="D115" s="135" t="s">
        <v>253</v>
      </c>
      <c r="E115" s="135" t="s">
        <v>254</v>
      </c>
      <c r="F115" s="135" t="s">
        <v>255</v>
      </c>
      <c r="L115" s="142" t="s">
        <v>1387</v>
      </c>
      <c r="M115" s="142" t="s">
        <v>1388</v>
      </c>
      <c r="N115" s="142" t="s">
        <v>1388</v>
      </c>
      <c r="O115" s="142" t="s">
        <v>1389</v>
      </c>
      <c r="P115" s="142" t="s">
        <v>1390</v>
      </c>
      <c r="Q115" s="142" t="s">
        <v>1391</v>
      </c>
      <c r="R115" s="142"/>
      <c r="S115" s="142"/>
      <c r="T115" s="142" t="s">
        <v>1387</v>
      </c>
    </row>
    <row xmlns:x14ac="http://schemas.microsoft.com/office/spreadsheetml/2009/9/ac" r="116" x14ac:dyDescent="0.2">
      <c r="A116" s="135" t="s">
        <v>5</v>
      </c>
      <c r="B116" s="135" t="s">
        <v>174</v>
      </c>
      <c r="C116" s="135" t="s">
        <v>625</v>
      </c>
      <c r="D116" s="135" t="s">
        <v>626</v>
      </c>
      <c r="E116" s="135" t="s">
        <v>627</v>
      </c>
      <c r="F116" s="135" t="s">
        <v>628</v>
      </c>
      <c r="L116" s="142" t="s">
        <v>1392</v>
      </c>
      <c r="M116" s="142" t="s">
        <v>1393</v>
      </c>
      <c r="N116" s="142" t="s">
        <v>1393</v>
      </c>
      <c r="O116" s="142" t="s">
        <v>1393</v>
      </c>
      <c r="P116" s="142" t="s">
        <v>1394</v>
      </c>
      <c r="Q116" s="142" t="s">
        <v>1395</v>
      </c>
      <c r="R116" s="142"/>
      <c r="S116" s="142"/>
      <c r="T116" s="142" t="s">
        <v>1392</v>
      </c>
    </row>
    <row xmlns:x14ac="http://schemas.microsoft.com/office/spreadsheetml/2009/9/ac" r="117" x14ac:dyDescent="0.2">
      <c r="A117" s="135" t="s">
        <v>5</v>
      </c>
      <c r="B117" s="135" t="s">
        <v>104</v>
      </c>
      <c r="C117" s="135" t="s">
        <v>2084</v>
      </c>
      <c r="D117" s="135" t="s">
        <v>629</v>
      </c>
      <c r="E117" s="135" t="s">
        <v>630</v>
      </c>
      <c r="F117" s="135" t="s">
        <v>631</v>
      </c>
      <c r="L117" s="142" t="s">
        <v>1396</v>
      </c>
      <c r="M117" s="142" t="s">
        <v>1397</v>
      </c>
      <c r="N117" s="142" t="s">
        <v>1398</v>
      </c>
      <c r="O117" s="142" t="s">
        <v>1399</v>
      </c>
      <c r="P117" s="142" t="s">
        <v>1400</v>
      </c>
      <c r="Q117" s="142" t="s">
        <v>1401</v>
      </c>
      <c r="R117" s="142"/>
      <c r="S117" s="142"/>
      <c r="T117" s="142" t="s">
        <v>1396</v>
      </c>
    </row>
    <row xmlns:x14ac="http://schemas.microsoft.com/office/spreadsheetml/2009/9/ac" r="118" x14ac:dyDescent="0.2">
      <c r="A118" s="135" t="s">
        <v>5</v>
      </c>
      <c r="B118" s="135" t="s">
        <v>188</v>
      </c>
      <c r="C118" s="135" t="s">
        <v>632</v>
      </c>
      <c r="D118" s="135" t="s">
        <v>633</v>
      </c>
      <c r="E118" s="135" t="s">
        <v>634</v>
      </c>
      <c r="F118" s="135" t="s">
        <v>635</v>
      </c>
      <c r="L118" s="142" t="s">
        <v>1402</v>
      </c>
      <c r="M118" s="142" t="s">
        <v>1403</v>
      </c>
      <c r="N118" s="142" t="s">
        <v>1404</v>
      </c>
      <c r="O118" s="142" t="s">
        <v>1405</v>
      </c>
      <c r="P118" s="142" t="s">
        <v>1406</v>
      </c>
      <c r="Q118" s="142" t="s">
        <v>1407</v>
      </c>
      <c r="R118" s="142"/>
      <c r="S118" s="142"/>
      <c r="T118" s="142" t="s">
        <v>1402</v>
      </c>
    </row>
    <row xmlns:x14ac="http://schemas.microsoft.com/office/spreadsheetml/2009/9/ac" r="119" x14ac:dyDescent="0.2">
      <c r="A119" s="135" t="s">
        <v>5</v>
      </c>
      <c r="B119" s="135" t="s">
        <v>162</v>
      </c>
      <c r="C119" s="135" t="s">
        <v>636</v>
      </c>
      <c r="D119" s="135" t="s">
        <v>637</v>
      </c>
      <c r="E119" s="135" t="s">
        <v>638</v>
      </c>
      <c r="F119" s="135" t="s">
        <v>639</v>
      </c>
      <c r="L119" s="142" t="s">
        <v>1408</v>
      </c>
      <c r="M119" s="142" t="s">
        <v>1409</v>
      </c>
      <c r="N119" s="142" t="s">
        <v>1409</v>
      </c>
      <c r="O119" s="142" t="s">
        <v>1409</v>
      </c>
      <c r="P119" s="142" t="s">
        <v>1410</v>
      </c>
      <c r="Q119" s="142" t="s">
        <v>1411</v>
      </c>
      <c r="R119" s="142"/>
      <c r="S119" s="142"/>
      <c r="T119" s="142" t="s">
        <v>1408</v>
      </c>
    </row>
    <row xmlns:x14ac="http://schemas.microsoft.com/office/spreadsheetml/2009/9/ac" r="120" x14ac:dyDescent="0.2">
      <c r="A120" s="135" t="s">
        <v>5</v>
      </c>
      <c r="B120" s="135" t="s">
        <v>2127</v>
      </c>
      <c r="C120" s="135" t="s">
        <v>2150</v>
      </c>
      <c r="D120" s="135" t="s">
        <v>2171</v>
      </c>
      <c r="E120" s="135" t="s">
        <v>2194</v>
      </c>
      <c r="F120" s="135" t="s">
        <v>2216</v>
      </c>
      <c r="L120" s="142" t="s">
        <v>1412</v>
      </c>
      <c r="M120" s="142" t="s">
        <v>1413</v>
      </c>
      <c r="N120" s="142" t="s">
        <v>1414</v>
      </c>
      <c r="O120" s="142" t="s">
        <v>1415</v>
      </c>
      <c r="P120" s="142" t="s">
        <v>1416</v>
      </c>
      <c r="Q120" s="142" t="s">
        <v>1417</v>
      </c>
      <c r="R120" s="142"/>
      <c r="S120" s="142"/>
      <c r="T120" s="142" t="s">
        <v>1412</v>
      </c>
    </row>
    <row xmlns:x14ac="http://schemas.microsoft.com/office/spreadsheetml/2009/9/ac" r="121" x14ac:dyDescent="0.2">
      <c r="A121" s="135" t="s">
        <v>5</v>
      </c>
      <c r="B121" s="135" t="s">
        <v>2128</v>
      </c>
      <c r="C121" s="135" t="s">
        <v>2151</v>
      </c>
      <c r="D121" s="135" t="s">
        <v>2172</v>
      </c>
      <c r="E121" s="135" t="s">
        <v>2195</v>
      </c>
      <c r="F121" s="135" t="s">
        <v>2217</v>
      </c>
      <c r="L121" s="142" t="s">
        <v>1418</v>
      </c>
      <c r="M121" s="142" t="s">
        <v>1419</v>
      </c>
      <c r="N121" s="142" t="s">
        <v>1420</v>
      </c>
      <c r="O121" s="142" t="s">
        <v>1421</v>
      </c>
      <c r="P121" s="142" t="s">
        <v>1422</v>
      </c>
      <c r="Q121" s="142" t="s">
        <v>1423</v>
      </c>
      <c r="R121" s="142"/>
      <c r="S121" s="142"/>
      <c r="T121" s="142" t="s">
        <v>1418</v>
      </c>
    </row>
    <row xmlns:x14ac="http://schemas.microsoft.com/office/spreadsheetml/2009/9/ac" r="122" x14ac:dyDescent="0.2">
      <c r="A122" s="135" t="s">
        <v>5</v>
      </c>
      <c r="B122" s="135" t="s">
        <v>2129</v>
      </c>
      <c r="C122" s="135" t="s">
        <v>2152</v>
      </c>
      <c r="D122" s="135" t="s">
        <v>2173</v>
      </c>
      <c r="E122" s="135" t="s">
        <v>2196</v>
      </c>
      <c r="F122" s="135" t="s">
        <v>2218</v>
      </c>
      <c r="L122" s="142" t="s">
        <v>1424</v>
      </c>
      <c r="M122" s="142" t="s">
        <v>1425</v>
      </c>
      <c r="N122" s="142" t="s">
        <v>1426</v>
      </c>
      <c r="O122" s="142" t="s">
        <v>1425</v>
      </c>
      <c r="P122" s="142" t="s">
        <v>1427</v>
      </c>
      <c r="Q122" s="142" t="s">
        <v>1428</v>
      </c>
      <c r="R122" s="142"/>
      <c r="S122" s="142"/>
      <c r="T122" s="142" t="s">
        <v>1424</v>
      </c>
    </row>
    <row xmlns:x14ac="http://schemas.microsoft.com/office/spreadsheetml/2009/9/ac" r="123" x14ac:dyDescent="0.2">
      <c r="A123" s="135" t="s">
        <v>5</v>
      </c>
      <c r="B123" s="135" t="s">
        <v>92</v>
      </c>
      <c r="C123" s="135" t="s">
        <v>2085</v>
      </c>
      <c r="D123" s="135" t="s">
        <v>640</v>
      </c>
      <c r="E123" s="135" t="s">
        <v>641</v>
      </c>
      <c r="F123" s="135" t="s">
        <v>642</v>
      </c>
      <c r="L123" s="142" t="s">
        <v>1429</v>
      </c>
      <c r="M123" s="142" t="s">
        <v>1430</v>
      </c>
      <c r="N123" s="142" t="s">
        <v>1431</v>
      </c>
      <c r="O123" s="142" t="s">
        <v>1432</v>
      </c>
      <c r="P123" s="142" t="s">
        <v>1433</v>
      </c>
      <c r="Q123" s="142" t="s">
        <v>1434</v>
      </c>
      <c r="R123" s="142"/>
      <c r="S123" s="142"/>
      <c r="T123" s="142" t="s">
        <v>1429</v>
      </c>
    </row>
    <row xmlns:x14ac="http://schemas.microsoft.com/office/spreadsheetml/2009/9/ac" r="124" x14ac:dyDescent="0.2">
      <c r="A124" s="135" t="s">
        <v>5</v>
      </c>
      <c r="B124" s="135" t="s">
        <v>189</v>
      </c>
      <c r="C124" s="135" t="s">
        <v>643</v>
      </c>
      <c r="D124" s="135" t="s">
        <v>644</v>
      </c>
      <c r="E124" s="135" t="s">
        <v>645</v>
      </c>
      <c r="F124" s="135" t="s">
        <v>646</v>
      </c>
      <c r="L124" s="142" t="s">
        <v>1435</v>
      </c>
      <c r="M124" s="142" t="s">
        <v>1436</v>
      </c>
      <c r="N124" s="142" t="s">
        <v>1437</v>
      </c>
      <c r="O124" s="142" t="s">
        <v>1438</v>
      </c>
      <c r="P124" s="142" t="s">
        <v>1439</v>
      </c>
      <c r="Q124" s="142" t="s">
        <v>1440</v>
      </c>
      <c r="R124" s="142"/>
      <c r="S124" s="142"/>
      <c r="T124" s="142" t="s">
        <v>1435</v>
      </c>
    </row>
    <row xmlns:x14ac="http://schemas.microsoft.com/office/spreadsheetml/2009/9/ac" r="125" x14ac:dyDescent="0.2">
      <c r="A125" s="135" t="s">
        <v>5</v>
      </c>
      <c r="B125" s="135" t="s">
        <v>165</v>
      </c>
      <c r="C125" s="135" t="s">
        <v>647</v>
      </c>
      <c r="D125" s="135" t="s">
        <v>648</v>
      </c>
      <c r="E125" s="135" t="s">
        <v>649</v>
      </c>
      <c r="F125" s="135" t="s">
        <v>650</v>
      </c>
      <c r="L125" s="142" t="s">
        <v>1441</v>
      </c>
      <c r="M125" s="142" t="s">
        <v>1442</v>
      </c>
      <c r="N125" s="142" t="s">
        <v>1443</v>
      </c>
      <c r="O125" s="142" t="s">
        <v>1442</v>
      </c>
      <c r="P125" s="142" t="s">
        <v>1444</v>
      </c>
      <c r="Q125" s="142" t="s">
        <v>1445</v>
      </c>
      <c r="R125" s="142"/>
      <c r="S125" s="142"/>
      <c r="T125" s="142" t="s">
        <v>1441</v>
      </c>
    </row>
    <row xmlns:x14ac="http://schemas.microsoft.com/office/spreadsheetml/2009/9/ac" r="126" x14ac:dyDescent="0.2">
      <c r="A126" s="135" t="s">
        <v>5</v>
      </c>
      <c r="B126" s="135" t="s">
        <v>2130</v>
      </c>
      <c r="C126" s="135" t="s">
        <v>2153</v>
      </c>
      <c r="D126" s="135" t="s">
        <v>2164</v>
      </c>
      <c r="E126" s="135" t="s">
        <v>2197</v>
      </c>
      <c r="F126" s="135" t="s">
        <v>2219</v>
      </c>
      <c r="L126" s="142" t="s">
        <v>1446</v>
      </c>
      <c r="M126" s="142" t="s">
        <v>1447</v>
      </c>
      <c r="N126" s="142" t="s">
        <v>1448</v>
      </c>
      <c r="O126" s="142" t="s">
        <v>1449</v>
      </c>
      <c r="P126" s="142" t="s">
        <v>1450</v>
      </c>
      <c r="Q126" s="142" t="s">
        <v>1451</v>
      </c>
      <c r="R126" s="142"/>
      <c r="S126" s="142"/>
      <c r="T126" s="142" t="s">
        <v>1446</v>
      </c>
    </row>
    <row xmlns:x14ac="http://schemas.microsoft.com/office/spreadsheetml/2009/9/ac" r="127" x14ac:dyDescent="0.2">
      <c r="A127" s="135" t="s">
        <v>5</v>
      </c>
      <c r="B127" s="135" t="s">
        <v>175</v>
      </c>
      <c r="C127" s="135" t="s">
        <v>2087</v>
      </c>
      <c r="D127" s="135" t="s">
        <v>651</v>
      </c>
      <c r="E127" s="135" t="s">
        <v>652</v>
      </c>
      <c r="F127" s="135" t="s">
        <v>653</v>
      </c>
      <c r="L127" s="142" t="s">
        <v>1452</v>
      </c>
      <c r="M127" s="142" t="s">
        <v>1453</v>
      </c>
      <c r="N127" s="142" t="s">
        <v>1454</v>
      </c>
      <c r="O127" s="142" t="s">
        <v>1455</v>
      </c>
      <c r="P127" s="142" t="s">
        <v>1456</v>
      </c>
      <c r="Q127" s="142" t="s">
        <v>1457</v>
      </c>
      <c r="R127" s="142"/>
      <c r="S127" s="142"/>
      <c r="T127" s="142" t="s">
        <v>1452</v>
      </c>
    </row>
    <row xmlns:x14ac="http://schemas.microsoft.com/office/spreadsheetml/2009/9/ac" r="128" x14ac:dyDescent="0.2">
      <c r="A128" s="135" t="s">
        <v>5</v>
      </c>
      <c r="B128" s="135" t="s">
        <v>147</v>
      </c>
      <c r="C128" s="135" t="s">
        <v>654</v>
      </c>
      <c r="D128" s="135" t="s">
        <v>2174</v>
      </c>
      <c r="E128" s="135" t="s">
        <v>655</v>
      </c>
      <c r="F128" s="135" t="s">
        <v>656</v>
      </c>
      <c r="L128" s="142" t="s">
        <v>1458</v>
      </c>
      <c r="M128" s="142" t="s">
        <v>1459</v>
      </c>
      <c r="N128" s="142" t="s">
        <v>1459</v>
      </c>
      <c r="O128" s="142" t="s">
        <v>1459</v>
      </c>
      <c r="P128" s="142" t="s">
        <v>1460</v>
      </c>
      <c r="Q128" s="142" t="s">
        <v>1461</v>
      </c>
      <c r="R128" s="142"/>
      <c r="S128" s="142"/>
      <c r="T128" s="142" t="s">
        <v>1458</v>
      </c>
    </row>
    <row xmlns:x14ac="http://schemas.microsoft.com/office/spreadsheetml/2009/9/ac" r="129" x14ac:dyDescent="0.2">
      <c r="A129" s="135" t="s">
        <v>5</v>
      </c>
      <c r="B129" s="135" t="s">
        <v>146</v>
      </c>
      <c r="C129" s="135" t="s">
        <v>657</v>
      </c>
      <c r="D129" s="135" t="s">
        <v>2175</v>
      </c>
      <c r="E129" s="135" t="s">
        <v>658</v>
      </c>
      <c r="F129" s="135" t="s">
        <v>659</v>
      </c>
      <c r="L129" s="142" t="s">
        <v>1462</v>
      </c>
      <c r="M129" s="142" t="s">
        <v>1463</v>
      </c>
      <c r="N129" s="142" t="s">
        <v>1463</v>
      </c>
      <c r="O129" s="142" t="s">
        <v>1463</v>
      </c>
      <c r="P129" s="142" t="s">
        <v>1464</v>
      </c>
      <c r="Q129" s="142" t="s">
        <v>1465</v>
      </c>
      <c r="R129" s="142"/>
      <c r="S129" s="142"/>
      <c r="T129" s="142" t="s">
        <v>1462</v>
      </c>
    </row>
    <row xmlns:x14ac="http://schemas.microsoft.com/office/spreadsheetml/2009/9/ac" r="130" x14ac:dyDescent="0.2">
      <c r="A130" s="135" t="s">
        <v>5</v>
      </c>
      <c r="B130" s="135" t="s">
        <v>2131</v>
      </c>
      <c r="C130" s="135" t="s">
        <v>2154</v>
      </c>
      <c r="D130" s="135" t="s">
        <v>2178</v>
      </c>
      <c r="E130" s="135" t="s">
        <v>2198</v>
      </c>
      <c r="F130" s="135" t="s">
        <v>2220</v>
      </c>
      <c r="L130" s="142" t="s">
        <v>1466</v>
      </c>
      <c r="M130" s="142" t="s">
        <v>1467</v>
      </c>
      <c r="N130" s="142" t="s">
        <v>1467</v>
      </c>
      <c r="O130" s="142" t="s">
        <v>1467</v>
      </c>
      <c r="P130" s="142" t="s">
        <v>1468</v>
      </c>
      <c r="Q130" s="142" t="s">
        <v>1469</v>
      </c>
      <c r="R130" s="142"/>
      <c r="S130" s="142"/>
      <c r="T130" s="142" t="s">
        <v>1466</v>
      </c>
    </row>
    <row xmlns:x14ac="http://schemas.microsoft.com/office/spreadsheetml/2009/9/ac" r="131" x14ac:dyDescent="0.2">
      <c r="A131" s="135" t="s">
        <v>5</v>
      </c>
      <c r="B131" s="135" t="s">
        <v>2132</v>
      </c>
      <c r="C131" s="135" t="s">
        <v>2155</v>
      </c>
      <c r="D131" s="135" t="s">
        <v>2167</v>
      </c>
      <c r="E131" s="135" t="s">
        <v>2199</v>
      </c>
      <c r="F131" s="135" t="s">
        <v>2221</v>
      </c>
      <c r="L131" s="142" t="s">
        <v>1470</v>
      </c>
      <c r="M131" s="142" t="s">
        <v>1471</v>
      </c>
      <c r="N131" s="142" t="s">
        <v>1472</v>
      </c>
      <c r="O131" s="142" t="s">
        <v>1473</v>
      </c>
      <c r="P131" s="142" t="s">
        <v>1474</v>
      </c>
      <c r="Q131" s="142" t="s">
        <v>1475</v>
      </c>
      <c r="R131" s="142"/>
      <c r="S131" s="142"/>
      <c r="T131" s="142" t="s">
        <v>1470</v>
      </c>
    </row>
    <row xmlns:x14ac="http://schemas.microsoft.com/office/spreadsheetml/2009/9/ac" r="132" x14ac:dyDescent="0.2">
      <c r="A132" s="135" t="s">
        <v>5</v>
      </c>
      <c r="B132" s="135" t="s">
        <v>176</v>
      </c>
      <c r="C132" s="135" t="s">
        <v>2086</v>
      </c>
      <c r="D132" s="135" t="s">
        <v>660</v>
      </c>
      <c r="E132" s="135" t="s">
        <v>661</v>
      </c>
      <c r="F132" s="135" t="s">
        <v>662</v>
      </c>
      <c r="L132" s="142" t="s">
        <v>1476</v>
      </c>
      <c r="M132" s="142" t="s">
        <v>1477</v>
      </c>
      <c r="N132" s="142" t="s">
        <v>1477</v>
      </c>
      <c r="O132" s="142" t="s">
        <v>1478</v>
      </c>
      <c r="P132" s="142" t="s">
        <v>1479</v>
      </c>
      <c r="Q132" s="142" t="s">
        <v>1480</v>
      </c>
      <c r="R132" s="142"/>
      <c r="S132" s="142"/>
      <c r="T132" s="142" t="s">
        <v>1476</v>
      </c>
    </row>
    <row xmlns:x14ac="http://schemas.microsoft.com/office/spreadsheetml/2009/9/ac" r="133" x14ac:dyDescent="0.2">
      <c r="A133" s="135" t="s">
        <v>5</v>
      </c>
      <c r="B133" s="135" t="s">
        <v>177</v>
      </c>
      <c r="C133" s="135" t="s">
        <v>663</v>
      </c>
      <c r="D133" s="135" t="s">
        <v>2177</v>
      </c>
      <c r="E133" s="135" t="s">
        <v>664</v>
      </c>
      <c r="F133" s="135" t="s">
        <v>665</v>
      </c>
      <c r="L133" s="142" t="s">
        <v>1481</v>
      </c>
      <c r="M133" s="142" t="s">
        <v>1482</v>
      </c>
      <c r="N133" s="142" t="s">
        <v>1483</v>
      </c>
      <c r="O133" s="142" t="s">
        <v>1484</v>
      </c>
      <c r="P133" s="142" t="s">
        <v>1485</v>
      </c>
      <c r="Q133" s="142" t="s">
        <v>1486</v>
      </c>
      <c r="R133" s="142"/>
      <c r="S133" s="142"/>
      <c r="T133" s="142" t="s">
        <v>1481</v>
      </c>
    </row>
    <row xmlns:x14ac="http://schemas.microsoft.com/office/spreadsheetml/2009/9/ac" r="134" x14ac:dyDescent="0.2">
      <c r="A134" s="135" t="s">
        <v>5</v>
      </c>
      <c r="B134" s="135" t="s">
        <v>166</v>
      </c>
      <c r="C134" s="135" t="s">
        <v>666</v>
      </c>
      <c r="D134" s="135" t="s">
        <v>2176</v>
      </c>
      <c r="E134" s="135" t="s">
        <v>667</v>
      </c>
      <c r="F134" s="135" t="s">
        <v>668</v>
      </c>
      <c r="L134" s="142" t="s">
        <v>1487</v>
      </c>
      <c r="M134" s="142" t="s">
        <v>1488</v>
      </c>
      <c r="N134" s="142" t="s">
        <v>1489</v>
      </c>
      <c r="O134" s="142" t="s">
        <v>1490</v>
      </c>
      <c r="P134" s="142" t="s">
        <v>1491</v>
      </c>
      <c r="Q134" s="142" t="s">
        <v>1492</v>
      </c>
      <c r="R134" s="142"/>
      <c r="S134" s="142"/>
      <c r="T134" s="142" t="s">
        <v>1487</v>
      </c>
    </row>
    <row xmlns:x14ac="http://schemas.microsoft.com/office/spreadsheetml/2009/9/ac" r="135" x14ac:dyDescent="0.2">
      <c r="A135" s="135" t="s">
        <v>669</v>
      </c>
      <c r="B135" s="135" t="s">
        <v>156</v>
      </c>
      <c r="C135" s="135" t="s">
        <v>670</v>
      </c>
      <c r="D135" s="135" t="s">
        <v>671</v>
      </c>
      <c r="E135" s="135" t="s">
        <v>672</v>
      </c>
      <c r="F135" s="135" t="s">
        <v>673</v>
      </c>
      <c r="L135" s="142" t="s">
        <v>1493</v>
      </c>
      <c r="M135" s="142" t="s">
        <v>1494</v>
      </c>
      <c r="N135" s="142" t="s">
        <v>1495</v>
      </c>
      <c r="O135" s="142" t="s">
        <v>1496</v>
      </c>
      <c r="P135" s="142" t="s">
        <v>1497</v>
      </c>
      <c r="Q135" s="142" t="s">
        <v>1498</v>
      </c>
      <c r="R135" s="142"/>
      <c r="S135" s="142"/>
      <c r="T135" s="142" t="s">
        <v>1493</v>
      </c>
    </row>
    <row xmlns:x14ac="http://schemas.microsoft.com/office/spreadsheetml/2009/9/ac" r="136" x14ac:dyDescent="0.2">
      <c r="A136" s="135" t="s">
        <v>5</v>
      </c>
      <c r="B136" s="135" t="s">
        <v>674</v>
      </c>
      <c r="C136" s="135" t="s">
        <v>675</v>
      </c>
      <c r="D136" s="135" t="s">
        <v>676</v>
      </c>
      <c r="E136" s="135" t="s">
        <v>677</v>
      </c>
      <c r="F136" s="135" t="s">
        <v>678</v>
      </c>
      <c r="L136" s="142" t="s">
        <v>1499</v>
      </c>
      <c r="M136" s="142" t="s">
        <v>1500</v>
      </c>
      <c r="N136" s="142" t="s">
        <v>1501</v>
      </c>
      <c r="O136" s="142" t="s">
        <v>1502</v>
      </c>
      <c r="P136" s="142" t="s">
        <v>1503</v>
      </c>
      <c r="Q136" s="142" t="s">
        <v>1504</v>
      </c>
      <c r="R136" s="142"/>
      <c r="S136" s="142"/>
      <c r="T136" s="142" t="s">
        <v>1499</v>
      </c>
    </row>
    <row xmlns:x14ac="http://schemas.microsoft.com/office/spreadsheetml/2009/9/ac" r="137" x14ac:dyDescent="0.2">
      <c r="A137" s="135" t="s">
        <v>5</v>
      </c>
      <c r="B137" s="135" t="s">
        <v>679</v>
      </c>
      <c r="C137" s="135" t="s">
        <v>680</v>
      </c>
      <c r="D137" s="135" t="s">
        <v>681</v>
      </c>
      <c r="E137" s="135" t="s">
        <v>682</v>
      </c>
      <c r="F137" s="135" t="s">
        <v>683</v>
      </c>
      <c r="L137" s="142" t="s">
        <v>1505</v>
      </c>
      <c r="M137" s="142" t="s">
        <v>1506</v>
      </c>
      <c r="N137" s="142" t="s">
        <v>1506</v>
      </c>
      <c r="O137" s="142" t="s">
        <v>1507</v>
      </c>
      <c r="P137" s="142" t="s">
        <v>1508</v>
      </c>
      <c r="Q137" s="142" t="s">
        <v>1509</v>
      </c>
      <c r="R137" s="142"/>
      <c r="S137" s="142"/>
      <c r="T137" s="142" t="s">
        <v>1505</v>
      </c>
    </row>
    <row xmlns:x14ac="http://schemas.microsoft.com/office/spreadsheetml/2009/9/ac" r="138" x14ac:dyDescent="0.2">
      <c r="A138" s="135" t="s">
        <v>5</v>
      </c>
      <c r="B138" s="135" t="s">
        <v>684</v>
      </c>
      <c r="C138" s="135" t="s">
        <v>685</v>
      </c>
      <c r="D138" s="135" t="s">
        <v>686</v>
      </c>
      <c r="E138" s="135" t="s">
        <v>687</v>
      </c>
      <c r="F138" s="135" t="s">
        <v>688</v>
      </c>
      <c r="L138" s="142" t="s">
        <v>1510</v>
      </c>
      <c r="M138" s="142" t="s">
        <v>1511</v>
      </c>
      <c r="N138" s="142" t="s">
        <v>1512</v>
      </c>
      <c r="O138" s="142" t="s">
        <v>1513</v>
      </c>
      <c r="P138" s="142" t="s">
        <v>1514</v>
      </c>
      <c r="Q138" s="142" t="s">
        <v>1515</v>
      </c>
      <c r="R138" s="142"/>
      <c r="S138" s="142"/>
      <c r="T138" s="142" t="s">
        <v>1510</v>
      </c>
    </row>
    <row xmlns:x14ac="http://schemas.microsoft.com/office/spreadsheetml/2009/9/ac" r="139" x14ac:dyDescent="0.2">
      <c r="A139" s="135" t="s">
        <v>5</v>
      </c>
      <c r="B139" s="135" t="s">
        <v>689</v>
      </c>
      <c r="C139" s="135" t="s">
        <v>690</v>
      </c>
      <c r="D139" s="135" t="s">
        <v>691</v>
      </c>
      <c r="E139" s="135" t="s">
        <v>692</v>
      </c>
      <c r="F139" s="135" t="s">
        <v>693</v>
      </c>
      <c r="L139" s="142" t="s">
        <v>1516</v>
      </c>
      <c r="M139" s="142" t="s">
        <v>1517</v>
      </c>
      <c r="N139" s="142" t="s">
        <v>1517</v>
      </c>
      <c r="O139" s="142" t="s">
        <v>1517</v>
      </c>
      <c r="P139" s="142" t="s">
        <v>1518</v>
      </c>
      <c r="Q139" s="142" t="s">
        <v>1519</v>
      </c>
      <c r="R139" s="142"/>
      <c r="S139" s="142"/>
      <c r="T139" s="142" t="s">
        <v>1516</v>
      </c>
    </row>
    <row xmlns:x14ac="http://schemas.microsoft.com/office/spreadsheetml/2009/9/ac" r="140" x14ac:dyDescent="0.2">
      <c r="A140" s="135" t="s">
        <v>5</v>
      </c>
      <c r="B140" s="135" t="s">
        <v>96</v>
      </c>
      <c r="C140" s="135" t="s">
        <v>694</v>
      </c>
      <c r="D140" s="135" t="s">
        <v>695</v>
      </c>
      <c r="E140" s="135" t="s">
        <v>696</v>
      </c>
      <c r="F140" s="135" t="s">
        <v>697</v>
      </c>
      <c r="L140" s="142" t="s">
        <v>1520</v>
      </c>
      <c r="M140" s="142" t="s">
        <v>1521</v>
      </c>
      <c r="N140" s="142" t="s">
        <v>1521</v>
      </c>
      <c r="O140" s="142" t="s">
        <v>1522</v>
      </c>
      <c r="P140" s="142" t="s">
        <v>1523</v>
      </c>
      <c r="Q140" s="142" t="s">
        <v>1524</v>
      </c>
      <c r="R140" s="142"/>
      <c r="S140" s="142"/>
      <c r="T140" s="142" t="s">
        <v>1520</v>
      </c>
    </row>
    <row xmlns:x14ac="http://schemas.microsoft.com/office/spreadsheetml/2009/9/ac" r="141" x14ac:dyDescent="0.2">
      <c r="A141" s="135" t="s">
        <v>115</v>
      </c>
      <c r="B141" s="135" t="s">
        <v>2124</v>
      </c>
      <c r="C141" s="135" t="s">
        <v>2138</v>
      </c>
      <c r="D141" s="135" t="s">
        <v>2160</v>
      </c>
      <c r="E141" s="135" t="s">
        <v>2183</v>
      </c>
      <c r="F141" s="135" t="s">
        <v>2204</v>
      </c>
      <c r="L141" s="142" t="s">
        <v>1525</v>
      </c>
      <c r="M141" s="142" t="s">
        <v>1526</v>
      </c>
      <c r="N141" s="142" t="s">
        <v>1527</v>
      </c>
      <c r="O141" s="142" t="s">
        <v>1528</v>
      </c>
      <c r="P141" s="142" t="s">
        <v>1529</v>
      </c>
      <c r="Q141" s="142" t="s">
        <v>1530</v>
      </c>
      <c r="R141" s="142"/>
      <c r="S141" s="142"/>
      <c r="T141" s="142" t="s">
        <v>1525</v>
      </c>
    </row>
    <row xmlns:x14ac="http://schemas.microsoft.com/office/spreadsheetml/2009/9/ac" r="142" x14ac:dyDescent="0.2">
      <c r="A142" s="135" t="s">
        <v>115</v>
      </c>
      <c r="B142" s="135" t="s">
        <v>2133</v>
      </c>
      <c r="C142" s="135" t="s">
        <v>2156</v>
      </c>
      <c r="D142" s="135" t="s">
        <v>2179</v>
      </c>
      <c r="E142" s="135" t="s">
        <v>2200</v>
      </c>
      <c r="F142" s="135" t="s">
        <v>2222</v>
      </c>
      <c r="L142" s="142" t="s">
        <v>1531</v>
      </c>
      <c r="M142" s="142" t="s">
        <v>1532</v>
      </c>
      <c r="N142" s="142" t="s">
        <v>1533</v>
      </c>
      <c r="O142" s="142" t="s">
        <v>1534</v>
      </c>
      <c r="P142" s="142" t="s">
        <v>1535</v>
      </c>
      <c r="Q142" s="142" t="s">
        <v>1536</v>
      </c>
      <c r="R142" s="142"/>
      <c r="S142" s="142"/>
      <c r="T142" s="142" t="s">
        <v>1531</v>
      </c>
    </row>
    <row xmlns:x14ac="http://schemas.microsoft.com/office/spreadsheetml/2009/9/ac" r="143" ht="119" x14ac:dyDescent="0.2">
      <c r="A143" s="135" t="s">
        <v>698</v>
      </c>
      <c r="B143" s="139" t="s">
        <v>119</v>
      </c>
      <c r="C143" s="139" t="s">
        <v>699</v>
      </c>
      <c r="D143" s="139" t="s">
        <v>700</v>
      </c>
      <c r="E143" s="139" t="s">
        <v>701</v>
      </c>
      <c r="F143" s="139" t="s">
        <v>702</v>
      </c>
      <c r="L143" s="142" t="s">
        <v>1537</v>
      </c>
      <c r="M143" s="142" t="s">
        <v>1538</v>
      </c>
      <c r="N143" s="142" t="s">
        <v>1539</v>
      </c>
      <c r="O143" s="142" t="s">
        <v>1540</v>
      </c>
      <c r="P143" s="142" t="s">
        <v>1541</v>
      </c>
      <c r="Q143" s="142" t="s">
        <v>1542</v>
      </c>
      <c r="R143" s="142"/>
      <c r="S143" s="142"/>
      <c r="T143" s="142" t="s">
        <v>1537</v>
      </c>
    </row>
    <row xmlns:x14ac="http://schemas.microsoft.com/office/spreadsheetml/2009/9/ac" r="144" ht="119" x14ac:dyDescent="0.2">
      <c r="A144" s="135" t="s">
        <v>698</v>
      </c>
      <c r="B144" s="139" t="s">
        <v>150</v>
      </c>
      <c r="C144" s="139" t="s">
        <v>2088</v>
      </c>
      <c r="D144" s="139" t="s">
        <v>703</v>
      </c>
      <c r="E144" s="139" t="s">
        <v>704</v>
      </c>
      <c r="F144" s="139" t="s">
        <v>705</v>
      </c>
      <c r="L144" s="142" t="s">
        <v>1543</v>
      </c>
      <c r="M144" s="142" t="s">
        <v>1544</v>
      </c>
      <c r="N144" s="142" t="s">
        <v>1544</v>
      </c>
      <c r="O144" s="142" t="s">
        <v>1545</v>
      </c>
      <c r="P144" s="142" t="s">
        <v>1546</v>
      </c>
      <c r="Q144" s="142" t="s">
        <v>1547</v>
      </c>
      <c r="R144" s="142"/>
      <c r="S144" s="142"/>
      <c r="T144" s="142" t="s">
        <v>1543</v>
      </c>
    </row>
    <row xmlns:x14ac="http://schemas.microsoft.com/office/spreadsheetml/2009/9/ac" r="145" x14ac:dyDescent="0.2">
      <c r="A145" s="135" t="s">
        <v>115</v>
      </c>
      <c r="B145" s="135" t="s">
        <v>2134</v>
      </c>
      <c r="C145" s="135" t="s">
        <v>2157</v>
      </c>
      <c r="D145" s="135" t="s">
        <v>2180</v>
      </c>
      <c r="E145" s="135" t="s">
        <v>2201</v>
      </c>
      <c r="F145" s="135" t="s">
        <v>2223</v>
      </c>
      <c r="L145" s="142" t="s">
        <v>1548</v>
      </c>
      <c r="M145" s="142" t="s">
        <v>1549</v>
      </c>
      <c r="N145" s="142" t="s">
        <v>1550</v>
      </c>
      <c r="O145" s="142" t="s">
        <v>1549</v>
      </c>
      <c r="P145" s="142" t="s">
        <v>1551</v>
      </c>
      <c r="Q145" s="142" t="s">
        <v>1552</v>
      </c>
      <c r="R145" s="142"/>
      <c r="S145" s="142"/>
      <c r="T145" s="142" t="s">
        <v>1548</v>
      </c>
    </row>
    <row xmlns:x14ac="http://schemas.microsoft.com/office/spreadsheetml/2009/9/ac" r="146" x14ac:dyDescent="0.2">
      <c r="A146" s="135" t="s">
        <v>115</v>
      </c>
      <c r="B146" s="135" t="s">
        <v>2135</v>
      </c>
      <c r="C146" s="135" t="s">
        <v>2158</v>
      </c>
      <c r="D146" s="135" t="s">
        <v>2181</v>
      </c>
      <c r="E146" s="135" t="s">
        <v>2202</v>
      </c>
      <c r="F146" s="135" t="s">
        <v>2224</v>
      </c>
      <c r="L146" s="142" t="s">
        <v>1553</v>
      </c>
      <c r="M146" s="142" t="s">
        <v>1554</v>
      </c>
      <c r="N146" s="142" t="s">
        <v>1554</v>
      </c>
      <c r="O146" s="142" t="s">
        <v>1554</v>
      </c>
      <c r="P146" s="142" t="s">
        <v>1555</v>
      </c>
      <c r="Q146" s="142" t="s">
        <v>1556</v>
      </c>
      <c r="R146" s="142"/>
      <c r="S146" s="142"/>
      <c r="T146" s="142" t="s">
        <v>1553</v>
      </c>
    </row>
    <row xmlns:x14ac="http://schemas.microsoft.com/office/spreadsheetml/2009/9/ac" r="147" x14ac:dyDescent="0.2">
      <c r="A147" s="135" t="s">
        <v>115</v>
      </c>
      <c r="B147" s="135" t="s">
        <v>2136</v>
      </c>
      <c r="C147" s="135" t="s">
        <v>2159</v>
      </c>
      <c r="D147" s="135" t="s">
        <v>2182</v>
      </c>
      <c r="E147" s="135" t="s">
        <v>2203</v>
      </c>
      <c r="F147" s="135" t="s">
        <v>2225</v>
      </c>
      <c r="L147" s="142" t="s">
        <v>1557</v>
      </c>
      <c r="M147" s="142" t="s">
        <v>1558</v>
      </c>
      <c r="N147" s="142" t="s">
        <v>1559</v>
      </c>
      <c r="O147" s="142" t="s">
        <v>1558</v>
      </c>
      <c r="P147" s="142" t="s">
        <v>1560</v>
      </c>
      <c r="Q147" s="142" t="s">
        <v>1561</v>
      </c>
      <c r="R147" s="142"/>
      <c r="S147" s="142"/>
      <c r="T147" s="142" t="s">
        <v>1557</v>
      </c>
    </row>
    <row xmlns:x14ac="http://schemas.microsoft.com/office/spreadsheetml/2009/9/ac" r="148" x14ac:dyDescent="0.2">
      <c r="A148" s="135" t="s">
        <v>115</v>
      </c>
      <c r="B148" s="135" t="s">
        <v>2137</v>
      </c>
      <c r="C148" s="135" t="s">
        <v>706</v>
      </c>
      <c r="D148" s="135" t="s">
        <v>707</v>
      </c>
      <c r="E148" s="135" t="s">
        <v>708</v>
      </c>
      <c r="F148" s="135" t="s">
        <v>709</v>
      </c>
      <c r="L148" s="142" t="s">
        <v>1562</v>
      </c>
      <c r="M148" s="142" t="s">
        <v>1563</v>
      </c>
      <c r="N148" s="142" t="s">
        <v>1564</v>
      </c>
      <c r="O148" s="142" t="s">
        <v>1563</v>
      </c>
      <c r="P148" s="142" t="s">
        <v>1565</v>
      </c>
      <c r="Q148" s="142" t="s">
        <v>1566</v>
      </c>
      <c r="R148" s="142"/>
      <c r="S148" s="142"/>
      <c r="T148" s="142" t="s">
        <v>1562</v>
      </c>
    </row>
    <row xmlns:x14ac="http://schemas.microsoft.com/office/spreadsheetml/2009/9/ac" r="149" x14ac:dyDescent="0.2">
      <c r="A149" s="135" t="s">
        <v>193</v>
      </c>
      <c r="B149" s="135" t="s">
        <v>128</v>
      </c>
      <c r="C149" s="135" t="s">
        <v>256</v>
      </c>
      <c r="D149" s="135" t="s">
        <v>257</v>
      </c>
      <c r="E149" s="135" t="s">
        <v>258</v>
      </c>
      <c r="F149" s="135" t="s">
        <v>259</v>
      </c>
      <c r="L149" s="142" t="s">
        <v>1567</v>
      </c>
      <c r="M149" s="142" t="s">
        <v>1568</v>
      </c>
      <c r="N149" s="142" t="s">
        <v>1569</v>
      </c>
      <c r="O149" s="142" t="s">
        <v>1570</v>
      </c>
      <c r="P149" s="142" t="s">
        <v>1571</v>
      </c>
      <c r="Q149" s="142" t="s">
        <v>1572</v>
      </c>
      <c r="R149" s="142"/>
      <c r="S149" s="142"/>
      <c r="T149" s="142" t="s">
        <v>1567</v>
      </c>
    </row>
    <row xmlns:x14ac="http://schemas.microsoft.com/office/spreadsheetml/2009/9/ac" r="150" x14ac:dyDescent="0.2">
      <c r="A150" s="135" t="s">
        <v>193</v>
      </c>
      <c r="B150" s="135" t="s">
        <v>184</v>
      </c>
      <c r="C150" s="135" t="s">
        <v>2123</v>
      </c>
      <c r="D150" s="135" t="s">
        <v>710</v>
      </c>
      <c r="E150" s="135" t="s">
        <v>711</v>
      </c>
      <c r="F150" s="135" t="s">
        <v>712</v>
      </c>
      <c r="L150" s="142" t="s">
        <v>1573</v>
      </c>
      <c r="M150" s="142" t="s">
        <v>1574</v>
      </c>
      <c r="N150" s="142" t="s">
        <v>1574</v>
      </c>
      <c r="O150" s="142" t="s">
        <v>1574</v>
      </c>
      <c r="P150" s="142" t="s">
        <v>1575</v>
      </c>
      <c r="Q150" s="142" t="s">
        <v>1576</v>
      </c>
      <c r="R150" s="142"/>
      <c r="S150" s="142"/>
      <c r="T150" s="142" t="s">
        <v>1573</v>
      </c>
    </row>
    <row xmlns:x14ac="http://schemas.microsoft.com/office/spreadsheetml/2009/9/ac" r="151" x14ac:dyDescent="0.2">
      <c r="A151" s="135" t="s">
        <v>193</v>
      </c>
      <c r="B151" s="135" t="s">
        <v>116</v>
      </c>
      <c r="C151" s="135" t="s">
        <v>2089</v>
      </c>
      <c r="D151" s="135" t="s">
        <v>713</v>
      </c>
      <c r="E151" s="135" t="s">
        <v>714</v>
      </c>
      <c r="F151" s="135" t="s">
        <v>715</v>
      </c>
      <c r="L151" s="142" t="s">
        <v>1577</v>
      </c>
      <c r="M151" s="142" t="s">
        <v>1578</v>
      </c>
      <c r="N151" s="142" t="s">
        <v>1579</v>
      </c>
      <c r="O151" s="142" t="s">
        <v>1578</v>
      </c>
      <c r="P151" s="142" t="s">
        <v>1580</v>
      </c>
      <c r="Q151" s="142" t="s">
        <v>1581</v>
      </c>
      <c r="R151" s="142"/>
      <c r="S151" s="142"/>
      <c r="T151" s="142" t="s">
        <v>1577</v>
      </c>
    </row>
    <row xmlns:x14ac="http://schemas.microsoft.com/office/spreadsheetml/2009/9/ac" r="152" x14ac:dyDescent="0.2">
      <c r="A152" s="135" t="s">
        <v>193</v>
      </c>
      <c r="B152" s="135" t="s">
        <v>716</v>
      </c>
      <c r="C152" s="135" t="s">
        <v>2090</v>
      </c>
      <c r="D152" s="135" t="s">
        <v>717</v>
      </c>
      <c r="E152" s="135" t="s">
        <v>718</v>
      </c>
      <c r="F152" s="135" t="s">
        <v>719</v>
      </c>
      <c r="L152" s="142" t="s">
        <v>1582</v>
      </c>
      <c r="M152" s="142" t="s">
        <v>1583</v>
      </c>
      <c r="N152" s="142" t="s">
        <v>1583</v>
      </c>
      <c r="O152" s="142" t="s">
        <v>1583</v>
      </c>
      <c r="P152" s="142" t="s">
        <v>1584</v>
      </c>
      <c r="Q152" s="142" t="s">
        <v>1585</v>
      </c>
      <c r="R152" s="142"/>
      <c r="S152" s="142"/>
      <c r="T152" s="142" t="s">
        <v>1582</v>
      </c>
    </row>
    <row xmlns:x14ac="http://schemas.microsoft.com/office/spreadsheetml/2009/9/ac" r="153" x14ac:dyDescent="0.2">
      <c r="A153" s="135" t="s">
        <v>193</v>
      </c>
      <c r="B153" s="135" t="s">
        <v>720</v>
      </c>
      <c r="C153" s="135" t="s">
        <v>2091</v>
      </c>
      <c r="D153" s="135" t="s">
        <v>721</v>
      </c>
      <c r="E153" s="135" t="s">
        <v>722</v>
      </c>
      <c r="F153" s="135" t="s">
        <v>723</v>
      </c>
      <c r="L153" s="142" t="s">
        <v>1586</v>
      </c>
      <c r="M153" s="142" t="s">
        <v>1587</v>
      </c>
      <c r="N153" s="142" t="s">
        <v>1587</v>
      </c>
      <c r="O153" s="142" t="s">
        <v>1588</v>
      </c>
      <c r="P153" s="142" t="s">
        <v>1589</v>
      </c>
      <c r="Q153" s="142" t="s">
        <v>1590</v>
      </c>
      <c r="R153" s="142"/>
      <c r="S153" s="142"/>
      <c r="T153" s="142" t="s">
        <v>1586</v>
      </c>
    </row>
    <row xmlns:x14ac="http://schemas.microsoft.com/office/spreadsheetml/2009/9/ac" r="154" x14ac:dyDescent="0.2">
      <c r="A154" s="135" t="s">
        <v>193</v>
      </c>
      <c r="B154" s="135" t="s">
        <v>55</v>
      </c>
      <c r="C154" s="135" t="s">
        <v>724</v>
      </c>
      <c r="D154" s="135" t="s">
        <v>725</v>
      </c>
      <c r="E154" s="135" t="s">
        <v>726</v>
      </c>
      <c r="F154" s="135" t="s">
        <v>727</v>
      </c>
      <c r="L154" s="142" t="s">
        <v>1591</v>
      </c>
      <c r="M154" s="142" t="s">
        <v>1592</v>
      </c>
      <c r="N154" s="142" t="s">
        <v>1593</v>
      </c>
      <c r="O154" s="142" t="s">
        <v>1594</v>
      </c>
      <c r="P154" s="142" t="s">
        <v>1595</v>
      </c>
      <c r="Q154" s="142" t="s">
        <v>1596</v>
      </c>
      <c r="R154" s="142"/>
      <c r="S154" s="142"/>
      <c r="T154" s="142" t="s">
        <v>1591</v>
      </c>
    </row>
    <row xmlns:x14ac="http://schemas.microsoft.com/office/spreadsheetml/2009/9/ac" r="155" x14ac:dyDescent="0.2">
      <c r="A155" s="135" t="s">
        <v>193</v>
      </c>
      <c r="B155" s="135" t="s">
        <v>728</v>
      </c>
      <c r="C155" s="135" t="s">
        <v>729</v>
      </c>
      <c r="D155" s="135" t="s">
        <v>730</v>
      </c>
      <c r="E155" s="135" t="s">
        <v>731</v>
      </c>
      <c r="F155" s="135" t="s">
        <v>732</v>
      </c>
      <c r="L155" s="142" t="s">
        <v>1597</v>
      </c>
      <c r="M155" s="142" t="s">
        <v>1598</v>
      </c>
      <c r="N155" s="142" t="s">
        <v>1598</v>
      </c>
      <c r="O155" s="142" t="s">
        <v>1598</v>
      </c>
      <c r="P155" s="142" t="s">
        <v>1599</v>
      </c>
      <c r="Q155" s="142" t="s">
        <v>1600</v>
      </c>
      <c r="R155" s="142"/>
      <c r="S155" s="142"/>
      <c r="T155" s="142" t="s">
        <v>1597</v>
      </c>
    </row>
    <row xmlns:x14ac="http://schemas.microsoft.com/office/spreadsheetml/2009/9/ac" r="156" x14ac:dyDescent="0.2">
      <c r="A156" s="135" t="s">
        <v>193</v>
      </c>
      <c r="B156" s="135" t="s">
        <v>733</v>
      </c>
      <c r="C156" s="135" t="s">
        <v>734</v>
      </c>
      <c r="D156" s="135" t="s">
        <v>735</v>
      </c>
      <c r="E156" s="135" t="s">
        <v>736</v>
      </c>
      <c r="F156" s="135" t="s">
        <v>737</v>
      </c>
      <c r="L156" s="142" t="s">
        <v>1601</v>
      </c>
      <c r="M156" s="142" t="s">
        <v>1602</v>
      </c>
      <c r="N156" s="142" t="s">
        <v>1603</v>
      </c>
      <c r="O156" s="142" t="s">
        <v>1604</v>
      </c>
      <c r="P156" s="142" t="s">
        <v>1605</v>
      </c>
      <c r="Q156" s="142" t="s">
        <v>1606</v>
      </c>
      <c r="R156" s="142"/>
      <c r="S156" s="142"/>
      <c r="T156" s="142" t="s">
        <v>1601</v>
      </c>
    </row>
    <row xmlns:x14ac="http://schemas.microsoft.com/office/spreadsheetml/2009/9/ac" r="157" x14ac:dyDescent="0.2">
      <c r="A157" s="135" t="s">
        <v>738</v>
      </c>
      <c r="B157" s="135" t="s">
        <v>151</v>
      </c>
      <c r="C157" s="135" t="s">
        <v>336</v>
      </c>
      <c r="D157" s="135" t="s">
        <v>337</v>
      </c>
      <c r="E157" s="135" t="s">
        <v>338</v>
      </c>
      <c r="F157" s="135" t="s">
        <v>339</v>
      </c>
      <c r="L157" s="142" t="s">
        <v>1607</v>
      </c>
      <c r="M157" s="142" t="s">
        <v>1608</v>
      </c>
      <c r="N157" s="142" t="s">
        <v>1608</v>
      </c>
      <c r="O157" s="142" t="s">
        <v>1608</v>
      </c>
      <c r="P157" s="142" t="s">
        <v>1609</v>
      </c>
      <c r="Q157" s="142" t="s">
        <v>1610</v>
      </c>
      <c r="R157" s="142"/>
      <c r="S157" s="142"/>
      <c r="T157" s="142" t="s">
        <v>1607</v>
      </c>
    </row>
    <row xmlns:x14ac="http://schemas.microsoft.com/office/spreadsheetml/2009/9/ac" r="158" x14ac:dyDescent="0.2">
      <c r="A158" s="135" t="s">
        <v>738</v>
      </c>
      <c r="B158" s="135" t="s">
        <v>152</v>
      </c>
      <c r="C158" s="135" t="s">
        <v>340</v>
      </c>
      <c r="D158" s="135" t="s">
        <v>341</v>
      </c>
      <c r="E158" s="135" t="s">
        <v>342</v>
      </c>
      <c r="F158" s="135" t="s">
        <v>343</v>
      </c>
      <c r="L158" s="142" t="s">
        <v>1611</v>
      </c>
      <c r="M158" s="142" t="s">
        <v>1612</v>
      </c>
      <c r="N158" s="142" t="s">
        <v>1613</v>
      </c>
      <c r="O158" s="142" t="s">
        <v>1612</v>
      </c>
      <c r="P158" s="142" t="s">
        <v>1614</v>
      </c>
      <c r="Q158" s="142" t="s">
        <v>1615</v>
      </c>
      <c r="R158" s="142"/>
      <c r="S158" s="142"/>
      <c r="T158" s="142" t="s">
        <v>1611</v>
      </c>
    </row>
    <row xmlns:x14ac="http://schemas.microsoft.com/office/spreadsheetml/2009/9/ac" r="159" x14ac:dyDescent="0.2">
      <c r="A159" s="135" t="s">
        <v>738</v>
      </c>
      <c r="B159" s="135" t="s">
        <v>103</v>
      </c>
      <c r="C159" s="135" t="s">
        <v>348</v>
      </c>
      <c r="D159" s="135" t="s">
        <v>349</v>
      </c>
      <c r="E159" s="135" t="s">
        <v>350</v>
      </c>
      <c r="F159" s="135" t="s">
        <v>351</v>
      </c>
      <c r="L159" s="142" t="s">
        <v>1616</v>
      </c>
      <c r="M159" s="142" t="s">
        <v>1617</v>
      </c>
      <c r="N159" s="142" t="s">
        <v>1618</v>
      </c>
      <c r="O159" s="142" t="s">
        <v>1619</v>
      </c>
      <c r="P159" s="142" t="s">
        <v>1620</v>
      </c>
      <c r="Q159" s="142" t="s">
        <v>1621</v>
      </c>
      <c r="R159" s="142"/>
      <c r="S159" s="142"/>
      <c r="T159" s="142" t="s">
        <v>1616</v>
      </c>
    </row>
    <row xmlns:x14ac="http://schemas.microsoft.com/office/spreadsheetml/2009/9/ac" r="160" x14ac:dyDescent="0.2">
      <c r="A160" s="135" t="s">
        <v>738</v>
      </c>
      <c r="B160" s="135" t="s">
        <v>144</v>
      </c>
      <c r="C160" s="135" t="s">
        <v>352</v>
      </c>
      <c r="D160" s="135" t="s">
        <v>353</v>
      </c>
      <c r="E160" s="135" t="s">
        <v>354</v>
      </c>
      <c r="F160" s="135" t="s">
        <v>355</v>
      </c>
      <c r="L160" s="142" t="s">
        <v>1622</v>
      </c>
      <c r="M160" s="142" t="s">
        <v>1623</v>
      </c>
      <c r="N160" s="142" t="s">
        <v>1623</v>
      </c>
      <c r="O160" s="142" t="s">
        <v>1624</v>
      </c>
      <c r="P160" s="142" t="s">
        <v>1625</v>
      </c>
      <c r="Q160" s="142" t="s">
        <v>1626</v>
      </c>
      <c r="R160" s="142"/>
      <c r="S160" s="142"/>
      <c r="T160" s="142" t="s">
        <v>1622</v>
      </c>
    </row>
    <row xmlns:x14ac="http://schemas.microsoft.com/office/spreadsheetml/2009/9/ac" r="161" x14ac:dyDescent="0.2">
      <c r="A161" s="135" t="s">
        <v>738</v>
      </c>
      <c r="B161" s="135" t="s">
        <v>139</v>
      </c>
      <c r="C161" s="135" t="s">
        <v>376</v>
      </c>
      <c r="D161" s="135" t="s">
        <v>377</v>
      </c>
      <c r="E161" s="135" t="s">
        <v>378</v>
      </c>
      <c r="F161" s="135" t="s">
        <v>379</v>
      </c>
      <c r="L161" s="142" t="s">
        <v>1627</v>
      </c>
      <c r="M161" s="142" t="s">
        <v>1628</v>
      </c>
      <c r="N161" s="142" t="s">
        <v>1629</v>
      </c>
      <c r="O161" s="142" t="s">
        <v>1630</v>
      </c>
      <c r="P161" s="142" t="s">
        <v>1631</v>
      </c>
      <c r="Q161" s="142" t="s">
        <v>1632</v>
      </c>
      <c r="R161" s="142"/>
      <c r="S161" s="142"/>
      <c r="T161" s="142" t="s">
        <v>1627</v>
      </c>
    </row>
    <row xmlns:x14ac="http://schemas.microsoft.com/office/spreadsheetml/2009/9/ac" r="162" x14ac:dyDescent="0.2">
      <c r="A162" s="135" t="s">
        <v>738</v>
      </c>
      <c r="B162" s="135" t="s">
        <v>77</v>
      </c>
      <c r="C162" s="135" t="s">
        <v>396</v>
      </c>
      <c r="D162" s="135" t="s">
        <v>397</v>
      </c>
      <c r="E162" s="135" t="s">
        <v>398</v>
      </c>
      <c r="F162" s="135" t="s">
        <v>399</v>
      </c>
      <c r="L162" s="142" t="s">
        <v>1633</v>
      </c>
      <c r="M162" s="142" t="s">
        <v>1634</v>
      </c>
      <c r="N162" s="142" t="s">
        <v>1635</v>
      </c>
      <c r="O162" s="142" t="s">
        <v>1634</v>
      </c>
      <c r="P162" s="142" t="s">
        <v>1636</v>
      </c>
      <c r="Q162" s="142" t="s">
        <v>1637</v>
      </c>
      <c r="R162" s="142"/>
      <c r="S162" s="142"/>
      <c r="T162" s="142" t="s">
        <v>1633</v>
      </c>
    </row>
    <row xmlns:x14ac="http://schemas.microsoft.com/office/spreadsheetml/2009/9/ac" r="163" x14ac:dyDescent="0.2">
      <c r="A163" s="135" t="s">
        <v>738</v>
      </c>
      <c r="B163" s="135" t="s">
        <v>163</v>
      </c>
      <c r="C163" s="135" t="s">
        <v>400</v>
      </c>
      <c r="D163" s="135" t="s">
        <v>401</v>
      </c>
      <c r="E163" s="135" t="s">
        <v>402</v>
      </c>
      <c r="F163" s="135" t="s">
        <v>403</v>
      </c>
      <c r="L163" s="142" t="s">
        <v>1638</v>
      </c>
      <c r="M163" s="142" t="s">
        <v>1639</v>
      </c>
      <c r="N163" s="142" t="s">
        <v>1639</v>
      </c>
      <c r="O163" s="142" t="s">
        <v>1639</v>
      </c>
      <c r="P163" s="142" t="s">
        <v>1640</v>
      </c>
      <c r="Q163" s="142" t="s">
        <v>1641</v>
      </c>
      <c r="R163" s="142"/>
      <c r="S163" s="142"/>
      <c r="T163" s="142" t="s">
        <v>1638</v>
      </c>
    </row>
    <row xmlns:x14ac="http://schemas.microsoft.com/office/spreadsheetml/2009/9/ac" r="164" x14ac:dyDescent="0.2">
      <c r="A164" s="135" t="s">
        <v>738</v>
      </c>
      <c r="B164" s="135" t="s">
        <v>164</v>
      </c>
      <c r="C164" s="135" t="s">
        <v>404</v>
      </c>
      <c r="D164" s="135" t="s">
        <v>405</v>
      </c>
      <c r="E164" s="135" t="s">
        <v>406</v>
      </c>
      <c r="F164" s="135" t="s">
        <v>407</v>
      </c>
      <c r="L164" s="142" t="s">
        <v>1642</v>
      </c>
      <c r="M164" s="142" t="s">
        <v>1643</v>
      </c>
      <c r="N164" s="142" t="s">
        <v>1644</v>
      </c>
      <c r="O164" s="142" t="s">
        <v>1643</v>
      </c>
      <c r="P164" s="142" t="s">
        <v>1645</v>
      </c>
      <c r="Q164" s="142" t="s">
        <v>1646</v>
      </c>
      <c r="R164" s="142"/>
      <c r="S164" s="142"/>
      <c r="T164" s="142" t="s">
        <v>1642</v>
      </c>
    </row>
    <row xmlns:x14ac="http://schemas.microsoft.com/office/spreadsheetml/2009/9/ac" r="165" x14ac:dyDescent="0.2">
      <c r="A165" s="135" t="s">
        <v>738</v>
      </c>
      <c r="B165" s="135" t="s">
        <v>159</v>
      </c>
      <c r="C165" s="135" t="s">
        <v>408</v>
      </c>
      <c r="D165" s="135" t="s">
        <v>409</v>
      </c>
      <c r="E165" s="135" t="s">
        <v>410</v>
      </c>
      <c r="F165" s="135" t="s">
        <v>411</v>
      </c>
      <c r="L165" s="181" t="s">
        <v>1647</v>
      </c>
      <c r="M165" s="180" t="s">
        <v>2233</v>
      </c>
      <c r="N165" s="180" t="s">
        <v>2234</v>
      </c>
      <c r="O165" s="180" t="s">
        <v>2235</v>
      </c>
      <c r="P165" s="180" t="s">
        <v>2236</v>
      </c>
      <c r="Q165" s="180" t="s">
        <v>2237</v>
      </c>
      <c r="R165" s="180" t="s">
        <v>2238</v>
      </c>
      <c r="S165" s="142"/>
      <c r="T165" s="142" t="s">
        <v>1647</v>
      </c>
    </row>
    <row xmlns:x14ac="http://schemas.microsoft.com/office/spreadsheetml/2009/9/ac" r="166" x14ac:dyDescent="0.2">
      <c r="A166" s="135" t="s">
        <v>738</v>
      </c>
      <c r="B166" s="135" t="s">
        <v>179</v>
      </c>
      <c r="C166" s="135" t="s">
        <v>412</v>
      </c>
      <c r="D166" s="135" t="s">
        <v>413</v>
      </c>
      <c r="E166" s="135" t="s">
        <v>414</v>
      </c>
      <c r="F166" s="135" t="s">
        <v>415</v>
      </c>
      <c r="L166" s="142" t="s">
        <v>1648</v>
      </c>
      <c r="M166" s="142" t="s">
        <v>1649</v>
      </c>
      <c r="N166" s="142" t="s">
        <v>1650</v>
      </c>
      <c r="O166" s="142" t="s">
        <v>1651</v>
      </c>
      <c r="P166" s="142" t="s">
        <v>1652</v>
      </c>
      <c r="Q166" s="142" t="s">
        <v>1653</v>
      </c>
      <c r="R166" s="142"/>
      <c r="S166" s="142"/>
      <c r="T166" s="142" t="s">
        <v>1648</v>
      </c>
    </row>
    <row xmlns:x14ac="http://schemas.microsoft.com/office/spreadsheetml/2009/9/ac" r="167" x14ac:dyDescent="0.2">
      <c r="A167" s="135" t="s">
        <v>738</v>
      </c>
      <c r="B167" s="135" t="s">
        <v>170</v>
      </c>
      <c r="C167" s="135" t="s">
        <v>416</v>
      </c>
      <c r="D167" s="135" t="s">
        <v>417</v>
      </c>
      <c r="E167" s="135" t="s">
        <v>418</v>
      </c>
      <c r="F167" s="135" t="s">
        <v>419</v>
      </c>
      <c r="L167" s="142" t="s">
        <v>1654</v>
      </c>
      <c r="M167" s="142" t="s">
        <v>1655</v>
      </c>
      <c r="N167" s="142" t="s">
        <v>1656</v>
      </c>
      <c r="O167" s="142" t="s">
        <v>1655</v>
      </c>
      <c r="P167" s="142" t="s">
        <v>1657</v>
      </c>
      <c r="Q167" s="142" t="s">
        <v>1658</v>
      </c>
      <c r="R167" s="142"/>
      <c r="S167" s="142"/>
      <c r="T167" s="142" t="s">
        <v>1654</v>
      </c>
    </row>
    <row xmlns:x14ac="http://schemas.microsoft.com/office/spreadsheetml/2009/9/ac" r="168" x14ac:dyDescent="0.2">
      <c r="A168" s="135" t="s">
        <v>738</v>
      </c>
      <c r="B168" s="135" t="s">
        <v>178</v>
      </c>
      <c r="C168" s="135" t="s">
        <v>420</v>
      </c>
      <c r="D168" s="135" t="s">
        <v>421</v>
      </c>
      <c r="E168" s="135" t="s">
        <v>422</v>
      </c>
      <c r="F168" s="135" t="s">
        <v>423</v>
      </c>
      <c r="L168" s="142" t="s">
        <v>1659</v>
      </c>
      <c r="M168" s="142" t="s">
        <v>1660</v>
      </c>
      <c r="N168" s="142" t="s">
        <v>1660</v>
      </c>
      <c r="O168" s="142" t="s">
        <v>1660</v>
      </c>
      <c r="P168" s="142" t="s">
        <v>1661</v>
      </c>
      <c r="Q168" s="142" t="s">
        <v>1662</v>
      </c>
      <c r="R168" s="142"/>
      <c r="S168" s="142"/>
      <c r="T168" s="142" t="s">
        <v>1659</v>
      </c>
    </row>
    <row xmlns:x14ac="http://schemas.microsoft.com/office/spreadsheetml/2009/9/ac" r="169" x14ac:dyDescent="0.2">
      <c r="A169" s="135" t="s">
        <v>738</v>
      </c>
      <c r="B169" s="135" t="s">
        <v>78</v>
      </c>
      <c r="C169" s="135" t="s">
        <v>739</v>
      </c>
      <c r="D169" s="135" t="s">
        <v>740</v>
      </c>
      <c r="E169" s="135" t="s">
        <v>741</v>
      </c>
      <c r="F169" s="135" t="s">
        <v>742</v>
      </c>
      <c r="L169" s="142" t="s">
        <v>1663</v>
      </c>
      <c r="M169" s="142" t="s">
        <v>1664</v>
      </c>
      <c r="N169" s="142" t="s">
        <v>1665</v>
      </c>
      <c r="O169" s="142" t="s">
        <v>1666</v>
      </c>
      <c r="P169" s="142" t="s">
        <v>1667</v>
      </c>
      <c r="Q169" s="142" t="s">
        <v>1668</v>
      </c>
      <c r="R169" s="142"/>
      <c r="S169" s="142"/>
      <c r="T169" s="142" t="s">
        <v>1663</v>
      </c>
    </row>
    <row xmlns:x14ac="http://schemas.microsoft.com/office/spreadsheetml/2009/9/ac" r="170" x14ac:dyDescent="0.2">
      <c r="A170" s="135" t="s">
        <v>738</v>
      </c>
      <c r="B170" s="135" t="s">
        <v>172</v>
      </c>
      <c r="C170" s="135" t="s">
        <v>743</v>
      </c>
      <c r="D170" s="135" t="s">
        <v>744</v>
      </c>
      <c r="E170" s="135" t="s">
        <v>745</v>
      </c>
      <c r="F170" s="135" t="s">
        <v>746</v>
      </c>
      <c r="L170" s="142" t="s">
        <v>1669</v>
      </c>
      <c r="M170" s="142" t="s">
        <v>1670</v>
      </c>
      <c r="N170" s="142" t="s">
        <v>1670</v>
      </c>
      <c r="O170" s="142" t="s">
        <v>1671</v>
      </c>
      <c r="P170" s="142" t="s">
        <v>1672</v>
      </c>
      <c r="Q170" s="142" t="s">
        <v>1673</v>
      </c>
      <c r="R170" s="142"/>
      <c r="S170" s="142"/>
      <c r="T170" s="142" t="s">
        <v>1669</v>
      </c>
    </row>
    <row xmlns:x14ac="http://schemas.microsoft.com/office/spreadsheetml/2009/9/ac" r="171" x14ac:dyDescent="0.2">
      <c r="A171" s="135" t="s">
        <v>738</v>
      </c>
      <c r="B171" s="135" t="s">
        <v>173</v>
      </c>
      <c r="C171" s="135" t="s">
        <v>428</v>
      </c>
      <c r="D171" s="135" t="s">
        <v>429</v>
      </c>
      <c r="E171" s="135" t="s">
        <v>430</v>
      </c>
      <c r="F171" s="135" t="s">
        <v>431</v>
      </c>
      <c r="L171" s="142" t="s">
        <v>1674</v>
      </c>
      <c r="M171" s="142" t="s">
        <v>1675</v>
      </c>
      <c r="N171" s="142" t="s">
        <v>1675</v>
      </c>
      <c r="O171" s="142" t="s">
        <v>1676</v>
      </c>
      <c r="P171" s="142" t="s">
        <v>1677</v>
      </c>
      <c r="Q171" s="142" t="s">
        <v>1678</v>
      </c>
      <c r="R171" s="142"/>
      <c r="S171" s="142"/>
      <c r="T171" s="142" t="s">
        <v>1674</v>
      </c>
    </row>
    <row xmlns:x14ac="http://schemas.microsoft.com/office/spreadsheetml/2009/9/ac" r="172" x14ac:dyDescent="0.2">
      <c r="A172" s="135" t="s">
        <v>738</v>
      </c>
      <c r="B172" s="135" t="s">
        <v>83</v>
      </c>
      <c r="C172" s="135" t="s">
        <v>2095</v>
      </c>
      <c r="D172" s="135" t="s">
        <v>747</v>
      </c>
      <c r="E172" s="135" t="s">
        <v>748</v>
      </c>
      <c r="F172" s="135" t="s">
        <v>2096</v>
      </c>
      <c r="L172" s="142" t="s">
        <v>1679</v>
      </c>
      <c r="M172" s="142" t="s">
        <v>1680</v>
      </c>
      <c r="N172" s="142" t="s">
        <v>1680</v>
      </c>
      <c r="O172" s="142" t="s">
        <v>1681</v>
      </c>
      <c r="P172" s="142" t="s">
        <v>1682</v>
      </c>
      <c r="Q172" s="142" t="s">
        <v>1683</v>
      </c>
      <c r="R172" s="142"/>
      <c r="S172" s="142"/>
      <c r="T172" s="142" t="s">
        <v>1679</v>
      </c>
    </row>
    <row xmlns:x14ac="http://schemas.microsoft.com/office/spreadsheetml/2009/9/ac" r="173" x14ac:dyDescent="0.2">
      <c r="A173" s="135" t="s">
        <v>738</v>
      </c>
      <c r="B173" s="135" t="s">
        <v>84</v>
      </c>
      <c r="C173" s="135" t="s">
        <v>84</v>
      </c>
      <c r="D173" s="135" t="s">
        <v>749</v>
      </c>
      <c r="E173" s="135" t="s">
        <v>750</v>
      </c>
      <c r="F173" s="135" t="s">
        <v>751</v>
      </c>
      <c r="L173" s="142" t="s">
        <v>1684</v>
      </c>
      <c r="M173" s="142" t="s">
        <v>1685</v>
      </c>
      <c r="N173" s="142" t="s">
        <v>1685</v>
      </c>
      <c r="O173" s="142" t="s">
        <v>1685</v>
      </c>
      <c r="P173" s="142" t="s">
        <v>1686</v>
      </c>
      <c r="Q173" s="142" t="s">
        <v>1687</v>
      </c>
      <c r="R173" s="142"/>
      <c r="S173" s="142"/>
      <c r="T173" s="142" t="s">
        <v>1684</v>
      </c>
    </row>
    <row xmlns:x14ac="http://schemas.microsoft.com/office/spreadsheetml/2009/9/ac" r="174" x14ac:dyDescent="0.2">
      <c r="A174" s="135" t="s">
        <v>738</v>
      </c>
      <c r="B174" s="135" t="s">
        <v>97</v>
      </c>
      <c r="C174" s="135" t="s">
        <v>97</v>
      </c>
      <c r="D174" s="135" t="s">
        <v>752</v>
      </c>
      <c r="E174" s="135" t="s">
        <v>753</v>
      </c>
      <c r="F174" s="135" t="s">
        <v>754</v>
      </c>
      <c r="L174" s="142" t="s">
        <v>1688</v>
      </c>
      <c r="M174" s="142" t="s">
        <v>1689</v>
      </c>
      <c r="N174" s="142" t="s">
        <v>1690</v>
      </c>
      <c r="O174" s="142" t="s">
        <v>1691</v>
      </c>
      <c r="P174" s="142" t="s">
        <v>1692</v>
      </c>
      <c r="Q174" s="142" t="s">
        <v>1693</v>
      </c>
      <c r="R174" s="142"/>
      <c r="S174" s="142"/>
      <c r="T174" s="142" t="s">
        <v>1688</v>
      </c>
    </row>
    <row xmlns:x14ac="http://schemas.microsoft.com/office/spreadsheetml/2009/9/ac" r="175" x14ac:dyDescent="0.2">
      <c r="A175" s="135" t="s">
        <v>738</v>
      </c>
      <c r="B175" s="135" t="s">
        <v>98</v>
      </c>
      <c r="C175" s="135" t="s">
        <v>755</v>
      </c>
      <c r="D175" s="135" t="s">
        <v>756</v>
      </c>
      <c r="E175" s="135" t="s">
        <v>757</v>
      </c>
      <c r="F175" s="135" t="s">
        <v>758</v>
      </c>
      <c r="L175" s="142" t="s">
        <v>1694</v>
      </c>
      <c r="M175" s="142" t="s">
        <v>1695</v>
      </c>
      <c r="N175" s="142" t="s">
        <v>1695</v>
      </c>
      <c r="O175" s="142" t="s">
        <v>1696</v>
      </c>
      <c r="P175" s="142" t="s">
        <v>1697</v>
      </c>
      <c r="Q175" s="142" t="s">
        <v>1698</v>
      </c>
      <c r="R175" s="142"/>
      <c r="S175" s="142"/>
      <c r="T175" s="142" t="s">
        <v>1694</v>
      </c>
    </row>
    <row xmlns:x14ac="http://schemas.microsoft.com/office/spreadsheetml/2009/9/ac" r="176" x14ac:dyDescent="0.2">
      <c r="A176" s="135" t="s">
        <v>738</v>
      </c>
      <c r="B176" s="135" t="s">
        <v>759</v>
      </c>
      <c r="C176" s="135" t="s">
        <v>760</v>
      </c>
      <c r="D176" s="135" t="s">
        <v>761</v>
      </c>
      <c r="E176" s="135" t="s">
        <v>762</v>
      </c>
      <c r="F176" s="135" t="s">
        <v>763</v>
      </c>
      <c r="L176" s="142" t="s">
        <v>1699</v>
      </c>
      <c r="M176" s="142" t="s">
        <v>1700</v>
      </c>
      <c r="N176" s="142" t="s">
        <v>1701</v>
      </c>
      <c r="O176" s="142" t="s">
        <v>1700</v>
      </c>
      <c r="P176" s="142" t="s">
        <v>1702</v>
      </c>
      <c r="Q176" s="142" t="s">
        <v>1703</v>
      </c>
      <c r="R176" s="142"/>
      <c r="S176" s="142"/>
      <c r="T176" s="142" t="s">
        <v>1699</v>
      </c>
    </row>
    <row xmlns:x14ac="http://schemas.microsoft.com/office/spreadsheetml/2009/9/ac" r="177" x14ac:dyDescent="0.2">
      <c r="A177" s="135" t="s">
        <v>738</v>
      </c>
      <c r="B177" s="135" t="s">
        <v>764</v>
      </c>
      <c r="C177" s="135" t="s">
        <v>765</v>
      </c>
      <c r="D177" s="135" t="s">
        <v>766</v>
      </c>
      <c r="E177" s="135" t="s">
        <v>767</v>
      </c>
      <c r="F177" s="135" t="s">
        <v>768</v>
      </c>
      <c r="L177" s="142" t="s">
        <v>1704</v>
      </c>
      <c r="M177" s="142" t="s">
        <v>1705</v>
      </c>
      <c r="N177" s="142" t="s">
        <v>1706</v>
      </c>
      <c r="O177" s="142" t="s">
        <v>1707</v>
      </c>
      <c r="P177" s="142" t="s">
        <v>1708</v>
      </c>
      <c r="Q177" s="142" t="s">
        <v>1709</v>
      </c>
      <c r="R177" s="142"/>
      <c r="S177" s="142"/>
      <c r="T177" s="142" t="s">
        <v>1704</v>
      </c>
    </row>
    <row xmlns:x14ac="http://schemas.microsoft.com/office/spreadsheetml/2009/9/ac" r="178" x14ac:dyDescent="0.2">
      <c r="A178" s="135" t="s">
        <v>738</v>
      </c>
      <c r="B178" s="135" t="s">
        <v>180</v>
      </c>
      <c r="C178" s="135" t="s">
        <v>769</v>
      </c>
      <c r="D178" s="135" t="s">
        <v>770</v>
      </c>
      <c r="E178" s="135" t="s">
        <v>771</v>
      </c>
      <c r="F178" s="135" t="s">
        <v>772</v>
      </c>
      <c r="L178" s="142" t="s">
        <v>1710</v>
      </c>
      <c r="M178" s="142" t="s">
        <v>1711</v>
      </c>
      <c r="N178" s="142" t="s">
        <v>1712</v>
      </c>
      <c r="O178" s="142" t="s">
        <v>1713</v>
      </c>
      <c r="P178" s="142" t="s">
        <v>1714</v>
      </c>
      <c r="Q178" s="142" t="s">
        <v>1715</v>
      </c>
      <c r="R178" s="142"/>
      <c r="S178" s="142"/>
      <c r="T178" s="142" t="s">
        <v>1710</v>
      </c>
    </row>
    <row xmlns:x14ac="http://schemas.microsoft.com/office/spreadsheetml/2009/9/ac" r="179" x14ac:dyDescent="0.2">
      <c r="A179" s="135" t="s">
        <v>738</v>
      </c>
      <c r="B179" s="135" t="s">
        <v>183</v>
      </c>
      <c r="C179" s="135" t="s">
        <v>773</v>
      </c>
      <c r="D179" s="135" t="s">
        <v>774</v>
      </c>
      <c r="E179" s="135" t="s">
        <v>775</v>
      </c>
      <c r="F179" s="135" t="s">
        <v>776</v>
      </c>
      <c r="L179" s="142" t="s">
        <v>1716</v>
      </c>
      <c r="M179" s="142" t="s">
        <v>1717</v>
      </c>
      <c r="N179" s="142" t="s">
        <v>1718</v>
      </c>
      <c r="O179" s="142" t="s">
        <v>1717</v>
      </c>
      <c r="P179" s="142" t="s">
        <v>1719</v>
      </c>
      <c r="Q179" s="142" t="s">
        <v>1720</v>
      </c>
      <c r="R179" s="142"/>
      <c r="S179" s="142"/>
      <c r="T179" s="142" t="s">
        <v>1716</v>
      </c>
    </row>
    <row xmlns:x14ac="http://schemas.microsoft.com/office/spreadsheetml/2009/9/ac" r="180" x14ac:dyDescent="0.2">
      <c r="A180" s="135" t="s">
        <v>738</v>
      </c>
      <c r="B180" s="135" t="s">
        <v>181</v>
      </c>
      <c r="C180" s="135" t="s">
        <v>777</v>
      </c>
      <c r="D180" s="135" t="s">
        <v>778</v>
      </c>
      <c r="E180" s="135" t="s">
        <v>779</v>
      </c>
      <c r="F180" s="135" t="s">
        <v>780</v>
      </c>
      <c r="L180" s="142" t="s">
        <v>1721</v>
      </c>
      <c r="M180" s="142" t="s">
        <v>1722</v>
      </c>
      <c r="N180" s="142" t="s">
        <v>1723</v>
      </c>
      <c r="O180" s="142" t="s">
        <v>1724</v>
      </c>
      <c r="P180" s="142" t="s">
        <v>1725</v>
      </c>
      <c r="Q180" s="142" t="s">
        <v>1726</v>
      </c>
      <c r="R180" s="142"/>
      <c r="S180" s="142"/>
      <c r="T180" s="142" t="s">
        <v>1721</v>
      </c>
    </row>
    <row xmlns:x14ac="http://schemas.microsoft.com/office/spreadsheetml/2009/9/ac" r="181" x14ac:dyDescent="0.2">
      <c r="A181" s="135" t="s">
        <v>738</v>
      </c>
      <c r="B181" s="135" t="s">
        <v>182</v>
      </c>
      <c r="C181" s="135" t="s">
        <v>781</v>
      </c>
      <c r="D181" s="135" t="s">
        <v>782</v>
      </c>
      <c r="E181" s="135" t="s">
        <v>783</v>
      </c>
      <c r="F181" s="135" t="s">
        <v>784</v>
      </c>
      <c r="L181" s="142" t="s">
        <v>1727</v>
      </c>
      <c r="M181" s="142" t="s">
        <v>1728</v>
      </c>
      <c r="N181" s="142" t="s">
        <v>1728</v>
      </c>
      <c r="O181" s="142" t="s">
        <v>1728</v>
      </c>
      <c r="P181" s="142" t="s">
        <v>1729</v>
      </c>
      <c r="Q181" s="142" t="s">
        <v>1730</v>
      </c>
      <c r="R181" s="142"/>
      <c r="S181" s="142"/>
      <c r="T181" s="142" t="s">
        <v>1727</v>
      </c>
    </row>
    <row xmlns:x14ac="http://schemas.microsoft.com/office/spreadsheetml/2009/9/ac" r="182" ht="17" x14ac:dyDescent="0.2">
      <c r="A182" s="135" t="s">
        <v>114</v>
      </c>
      <c r="B182" s="135" t="s">
        <v>2098</v>
      </c>
      <c r="C182" s="135" t="s">
        <v>2098</v>
      </c>
      <c r="D182" s="135" t="s">
        <v>2098</v>
      </c>
      <c r="E182" s="135" t="s">
        <v>2099</v>
      </c>
      <c r="F182" s="139" t="s">
        <v>2100</v>
      </c>
      <c r="L182" s="142" t="s">
        <v>1731</v>
      </c>
      <c r="M182" s="142" t="s">
        <v>1732</v>
      </c>
      <c r="N182" s="142" t="s">
        <v>1732</v>
      </c>
      <c r="O182" s="142" t="s">
        <v>1732</v>
      </c>
      <c r="P182" s="142" t="s">
        <v>1733</v>
      </c>
      <c r="Q182" s="142" t="s">
        <v>1734</v>
      </c>
      <c r="R182" s="142"/>
      <c r="S182" s="142"/>
      <c r="T182" s="142" t="s">
        <v>1731</v>
      </c>
    </row>
    <row xmlns:x14ac="http://schemas.microsoft.com/office/spreadsheetml/2009/9/ac" r="183" x14ac:dyDescent="0.2">
      <c r="L183" s="142" t="s">
        <v>1735</v>
      </c>
      <c r="M183" s="142" t="s">
        <v>2250</v>
      </c>
      <c r="N183" s="142" t="s">
        <v>2251</v>
      </c>
      <c r="O183" s="142" t="s">
        <v>2252</v>
      </c>
      <c r="P183" s="142" t="s">
        <v>2253</v>
      </c>
      <c r="Q183" s="142" t="s">
        <v>2254</v>
      </c>
      <c r="R183" s="142"/>
      <c r="S183" s="142"/>
      <c r="T183" s="142" t="s">
        <v>1735</v>
      </c>
    </row>
    <row xmlns:x14ac="http://schemas.microsoft.com/office/spreadsheetml/2009/9/ac" r="184" x14ac:dyDescent="0.2">
      <c r="L184" s="142" t="s">
        <v>1736</v>
      </c>
      <c r="M184" s="142" t="s">
        <v>1737</v>
      </c>
      <c r="N184" s="142" t="s">
        <v>1738</v>
      </c>
      <c r="O184" s="142" t="s">
        <v>1739</v>
      </c>
      <c r="P184" s="142" t="s">
        <v>1740</v>
      </c>
      <c r="Q184" s="142" t="s">
        <v>1741</v>
      </c>
      <c r="R184" s="142"/>
      <c r="S184" s="142"/>
      <c r="T184" s="142" t="s">
        <v>1736</v>
      </c>
    </row>
    <row xmlns:x14ac="http://schemas.microsoft.com/office/spreadsheetml/2009/9/ac" r="185" x14ac:dyDescent="0.2">
      <c r="L185" s="142" t="s">
        <v>1742</v>
      </c>
      <c r="M185" s="142" t="s">
        <v>1743</v>
      </c>
      <c r="N185" s="142" t="s">
        <v>1743</v>
      </c>
      <c r="O185" s="142" t="s">
        <v>1743</v>
      </c>
      <c r="P185" s="142" t="s">
        <v>1744</v>
      </c>
      <c r="Q185" s="142" t="s">
        <v>1745</v>
      </c>
      <c r="R185" s="142"/>
      <c r="S185" s="142"/>
      <c r="T185" s="142" t="s">
        <v>1742</v>
      </c>
    </row>
    <row xmlns:x14ac="http://schemas.microsoft.com/office/spreadsheetml/2009/9/ac" r="186" x14ac:dyDescent="0.2">
      <c r="L186" s="142" t="s">
        <v>1746</v>
      </c>
      <c r="M186" s="142" t="s">
        <v>1747</v>
      </c>
      <c r="N186" s="142" t="s">
        <v>1747</v>
      </c>
      <c r="O186" s="142" t="s">
        <v>1748</v>
      </c>
      <c r="P186" s="142" t="s">
        <v>1749</v>
      </c>
      <c r="Q186" s="142" t="s">
        <v>1750</v>
      </c>
      <c r="R186" s="142"/>
      <c r="S186" s="142"/>
      <c r="T186" s="142" t="s">
        <v>1746</v>
      </c>
    </row>
    <row xmlns:x14ac="http://schemas.microsoft.com/office/spreadsheetml/2009/9/ac" r="187" x14ac:dyDescent="0.2">
      <c r="L187" s="142" t="s">
        <v>1751</v>
      </c>
      <c r="M187" s="142" t="s">
        <v>1752</v>
      </c>
      <c r="N187" s="142" t="s">
        <v>1753</v>
      </c>
      <c r="O187" s="142" t="s">
        <v>1754</v>
      </c>
      <c r="P187" s="142" t="s">
        <v>1755</v>
      </c>
      <c r="Q187" s="142" t="s">
        <v>1756</v>
      </c>
      <c r="R187" s="142"/>
      <c r="S187" s="142"/>
      <c r="T187" s="142" t="s">
        <v>1751</v>
      </c>
    </row>
    <row xmlns:x14ac="http://schemas.microsoft.com/office/spreadsheetml/2009/9/ac" r="188" x14ac:dyDescent="0.2">
      <c r="L188" s="142" t="s">
        <v>1757</v>
      </c>
      <c r="M188" s="142" t="s">
        <v>1758</v>
      </c>
      <c r="N188" s="142" t="s">
        <v>1759</v>
      </c>
      <c r="O188" s="142" t="s">
        <v>1760</v>
      </c>
      <c r="P188" s="142" t="s">
        <v>1761</v>
      </c>
      <c r="Q188" s="142" t="s">
        <v>1762</v>
      </c>
      <c r="R188" s="142"/>
      <c r="S188" s="142"/>
      <c r="T188" s="142" t="s">
        <v>1757</v>
      </c>
    </row>
    <row xmlns:x14ac="http://schemas.microsoft.com/office/spreadsheetml/2009/9/ac" r="189" x14ac:dyDescent="0.2">
      <c r="L189" s="142" t="s">
        <v>1763</v>
      </c>
      <c r="M189" s="142" t="s">
        <v>1764</v>
      </c>
      <c r="N189" s="142" t="s">
        <v>1764</v>
      </c>
      <c r="O189" s="142" t="s">
        <v>1764</v>
      </c>
      <c r="P189" s="142" t="s">
        <v>1765</v>
      </c>
      <c r="Q189" s="142" t="s">
        <v>1766</v>
      </c>
      <c r="R189" s="142"/>
      <c r="S189" s="142"/>
      <c r="T189" s="142" t="s">
        <v>1763</v>
      </c>
    </row>
    <row xmlns:x14ac="http://schemas.microsoft.com/office/spreadsheetml/2009/9/ac" r="190" x14ac:dyDescent="0.2">
      <c r="L190" s="142" t="s">
        <v>1767</v>
      </c>
      <c r="M190" s="142" t="s">
        <v>1768</v>
      </c>
      <c r="N190" s="142" t="s">
        <v>1769</v>
      </c>
      <c r="O190" s="142" t="s">
        <v>1770</v>
      </c>
      <c r="P190" s="142" t="s">
        <v>1771</v>
      </c>
      <c r="Q190" s="142" t="s">
        <v>1772</v>
      </c>
      <c r="R190" s="142"/>
      <c r="S190" s="142"/>
      <c r="T190" s="142" t="s">
        <v>1767</v>
      </c>
    </row>
    <row xmlns:x14ac="http://schemas.microsoft.com/office/spreadsheetml/2009/9/ac" r="191" x14ac:dyDescent="0.2">
      <c r="L191" s="142" t="s">
        <v>1773</v>
      </c>
      <c r="M191" s="142" t="s">
        <v>1774</v>
      </c>
      <c r="N191" s="142" t="s">
        <v>1775</v>
      </c>
      <c r="O191" s="142" t="s">
        <v>1776</v>
      </c>
      <c r="P191" s="142" t="s">
        <v>1777</v>
      </c>
      <c r="Q191" s="142" t="s">
        <v>1778</v>
      </c>
      <c r="R191" s="142"/>
      <c r="S191" s="142"/>
      <c r="T191" s="142" t="s">
        <v>1773</v>
      </c>
    </row>
    <row xmlns:x14ac="http://schemas.microsoft.com/office/spreadsheetml/2009/9/ac" r="192" x14ac:dyDescent="0.2">
      <c r="L192" s="142" t="s">
        <v>1779</v>
      </c>
      <c r="M192" s="142" t="s">
        <v>1780</v>
      </c>
      <c r="N192" s="142" t="s">
        <v>1781</v>
      </c>
      <c r="O192" s="142" t="s">
        <v>1780</v>
      </c>
      <c r="P192" s="142" t="s">
        <v>1782</v>
      </c>
      <c r="Q192" s="142" t="s">
        <v>1783</v>
      </c>
      <c r="R192" s="142"/>
      <c r="S192" s="142"/>
      <c r="T192" s="142" t="s">
        <v>1779</v>
      </c>
    </row>
    <row xmlns:x14ac="http://schemas.microsoft.com/office/spreadsheetml/2009/9/ac" r="193" x14ac:dyDescent="0.2">
      <c r="L193" s="142" t="s">
        <v>1784</v>
      </c>
      <c r="M193" s="142" t="s">
        <v>1785</v>
      </c>
      <c r="N193" s="142" t="s">
        <v>1786</v>
      </c>
      <c r="O193" s="142" t="s">
        <v>1787</v>
      </c>
      <c r="P193" s="142" t="s">
        <v>1788</v>
      </c>
      <c r="Q193" s="142" t="s">
        <v>1789</v>
      </c>
      <c r="R193" s="142"/>
      <c r="S193" s="142"/>
      <c r="T193" s="142" t="s">
        <v>1784</v>
      </c>
    </row>
    <row xmlns:x14ac="http://schemas.microsoft.com/office/spreadsheetml/2009/9/ac" r="194" x14ac:dyDescent="0.2">
      <c r="L194" s="142" t="s">
        <v>1790</v>
      </c>
      <c r="M194" s="142" t="s">
        <v>1791</v>
      </c>
      <c r="N194" s="142" t="s">
        <v>1792</v>
      </c>
      <c r="O194" s="142" t="s">
        <v>1793</v>
      </c>
      <c r="P194" s="142" t="s">
        <v>1794</v>
      </c>
      <c r="Q194" s="142" t="s">
        <v>1795</v>
      </c>
      <c r="R194" s="142"/>
      <c r="S194" s="142"/>
      <c r="T194" s="142" t="s">
        <v>1790</v>
      </c>
    </row>
    <row xmlns:x14ac="http://schemas.microsoft.com/office/spreadsheetml/2009/9/ac" r="195" x14ac:dyDescent="0.2">
      <c r="L195" s="142" t="s">
        <v>1796</v>
      </c>
      <c r="M195" s="142" t="s">
        <v>1797</v>
      </c>
      <c r="N195" s="142" t="s">
        <v>1798</v>
      </c>
      <c r="O195" s="142" t="s">
        <v>1799</v>
      </c>
      <c r="P195" s="142" t="s">
        <v>1800</v>
      </c>
      <c r="Q195" s="142" t="s">
        <v>1801</v>
      </c>
      <c r="R195" s="142"/>
      <c r="S195" s="142"/>
      <c r="T195" s="142" t="s">
        <v>1796</v>
      </c>
    </row>
    <row xmlns:x14ac="http://schemas.microsoft.com/office/spreadsheetml/2009/9/ac" r="196" x14ac:dyDescent="0.2">
      <c r="L196" s="142" t="s">
        <v>1802</v>
      </c>
      <c r="M196" s="142" t="s">
        <v>1803</v>
      </c>
      <c r="N196" s="142" t="s">
        <v>1804</v>
      </c>
      <c r="O196" s="142" t="s">
        <v>1805</v>
      </c>
      <c r="P196" s="142" t="s">
        <v>1806</v>
      </c>
      <c r="Q196" s="142" t="s">
        <v>1807</v>
      </c>
      <c r="R196" s="142"/>
      <c r="S196" s="142"/>
      <c r="T196" s="142" t="s">
        <v>1802</v>
      </c>
    </row>
    <row xmlns:x14ac="http://schemas.microsoft.com/office/spreadsheetml/2009/9/ac" r="197" x14ac:dyDescent="0.2">
      <c r="L197" s="142" t="s">
        <v>1808</v>
      </c>
      <c r="M197" s="142" t="s">
        <v>1809</v>
      </c>
      <c r="N197" s="142" t="s">
        <v>1810</v>
      </c>
      <c r="O197" s="142" t="s">
        <v>1811</v>
      </c>
      <c r="P197" s="142" t="s">
        <v>1812</v>
      </c>
      <c r="Q197" s="142" t="s">
        <v>1813</v>
      </c>
      <c r="R197" s="142"/>
      <c r="S197" s="142"/>
      <c r="T197" s="142" t="s">
        <v>1808</v>
      </c>
    </row>
    <row xmlns:x14ac="http://schemas.microsoft.com/office/spreadsheetml/2009/9/ac" r="198" x14ac:dyDescent="0.2">
      <c r="L198" s="142" t="s">
        <v>1814</v>
      </c>
      <c r="M198" s="142" t="s">
        <v>1815</v>
      </c>
      <c r="N198" s="142" t="s">
        <v>1815</v>
      </c>
      <c r="O198" s="142" t="s">
        <v>1816</v>
      </c>
      <c r="P198" s="142" t="s">
        <v>1817</v>
      </c>
      <c r="Q198" s="142" t="s">
        <v>1818</v>
      </c>
      <c r="R198" s="142"/>
      <c r="S198" s="142"/>
      <c r="T198" s="142" t="s">
        <v>1814</v>
      </c>
    </row>
    <row xmlns:x14ac="http://schemas.microsoft.com/office/spreadsheetml/2009/9/ac" r="199" x14ac:dyDescent="0.2">
      <c r="L199" s="142" t="s">
        <v>1819</v>
      </c>
      <c r="M199" s="142" t="s">
        <v>1820</v>
      </c>
      <c r="N199" s="142" t="s">
        <v>1820</v>
      </c>
      <c r="O199" s="142" t="s">
        <v>1820</v>
      </c>
      <c r="P199" s="142" t="s">
        <v>1821</v>
      </c>
      <c r="Q199" s="142" t="s">
        <v>1822</v>
      </c>
      <c r="R199" s="142"/>
      <c r="S199" s="142"/>
      <c r="T199" s="142" t="s">
        <v>1819</v>
      </c>
    </row>
    <row xmlns:x14ac="http://schemas.microsoft.com/office/spreadsheetml/2009/9/ac" r="200" x14ac:dyDescent="0.2">
      <c r="L200" s="142" t="s">
        <v>1823</v>
      </c>
      <c r="M200" s="142" t="s">
        <v>1824</v>
      </c>
      <c r="N200" s="142" t="s">
        <v>1825</v>
      </c>
      <c r="O200" s="142" t="s">
        <v>1824</v>
      </c>
      <c r="P200" s="142" t="s">
        <v>1826</v>
      </c>
      <c r="Q200" s="142" t="s">
        <v>1827</v>
      </c>
      <c r="R200" s="142"/>
      <c r="S200" s="142"/>
      <c r="T200" s="142" t="s">
        <v>1823</v>
      </c>
    </row>
    <row xmlns:x14ac="http://schemas.microsoft.com/office/spreadsheetml/2009/9/ac" r="201" x14ac:dyDescent="0.2">
      <c r="L201" s="142" t="s">
        <v>1828</v>
      </c>
      <c r="M201" s="142" t="s">
        <v>1829</v>
      </c>
      <c r="N201" s="142" t="s">
        <v>1830</v>
      </c>
      <c r="O201" s="142" t="s">
        <v>1829</v>
      </c>
      <c r="P201" s="142" t="s">
        <v>1831</v>
      </c>
      <c r="Q201" s="142" t="s">
        <v>1832</v>
      </c>
      <c r="R201" s="142"/>
      <c r="S201" s="142"/>
      <c r="T201" s="142" t="s">
        <v>1828</v>
      </c>
    </row>
    <row xmlns:x14ac="http://schemas.microsoft.com/office/spreadsheetml/2009/9/ac" r="202" x14ac:dyDescent="0.2">
      <c r="L202" s="142" t="s">
        <v>1833</v>
      </c>
      <c r="M202" s="142" t="s">
        <v>1834</v>
      </c>
      <c r="N202" s="142" t="s">
        <v>1835</v>
      </c>
      <c r="O202" s="142" t="s">
        <v>1836</v>
      </c>
      <c r="P202" s="142" t="s">
        <v>1837</v>
      </c>
      <c r="Q202" s="142" t="s">
        <v>1838</v>
      </c>
      <c r="R202" s="142"/>
      <c r="S202" s="142"/>
      <c r="T202" s="142" t="s">
        <v>1833</v>
      </c>
    </row>
    <row xmlns:x14ac="http://schemas.microsoft.com/office/spreadsheetml/2009/9/ac" r="203" x14ac:dyDescent="0.2">
      <c r="L203" s="142" t="s">
        <v>1839</v>
      </c>
      <c r="M203" s="142" t="s">
        <v>1840</v>
      </c>
      <c r="N203" s="142" t="s">
        <v>1841</v>
      </c>
      <c r="O203" s="142" t="s">
        <v>1840</v>
      </c>
      <c r="P203" s="142" t="s">
        <v>1842</v>
      </c>
      <c r="Q203" s="142" t="s">
        <v>1843</v>
      </c>
      <c r="R203" s="142"/>
      <c r="S203" s="142"/>
      <c r="T203" s="142" t="s">
        <v>1839</v>
      </c>
    </row>
    <row xmlns:x14ac="http://schemas.microsoft.com/office/spreadsheetml/2009/9/ac" r="204" x14ac:dyDescent="0.2">
      <c r="L204" s="142" t="s">
        <v>1844</v>
      </c>
      <c r="M204" s="142" t="s">
        <v>1845</v>
      </c>
      <c r="N204" s="142" t="s">
        <v>1846</v>
      </c>
      <c r="O204" s="142" t="s">
        <v>1847</v>
      </c>
      <c r="P204" s="142" t="s">
        <v>1848</v>
      </c>
      <c r="Q204" s="142" t="s">
        <v>1849</v>
      </c>
      <c r="R204" s="142"/>
      <c r="S204" s="142"/>
      <c r="T204" s="142" t="s">
        <v>1844</v>
      </c>
    </row>
    <row xmlns:x14ac="http://schemas.microsoft.com/office/spreadsheetml/2009/9/ac" r="205" x14ac:dyDescent="0.2">
      <c r="L205" s="142" t="s">
        <v>1850</v>
      </c>
      <c r="M205" s="142" t="s">
        <v>1851</v>
      </c>
      <c r="N205" s="142" t="s">
        <v>1852</v>
      </c>
      <c r="O205" s="142" t="s">
        <v>1853</v>
      </c>
      <c r="P205" s="142" t="s">
        <v>1854</v>
      </c>
      <c r="Q205" s="142" t="s">
        <v>1855</v>
      </c>
      <c r="R205" s="142"/>
      <c r="S205" s="142"/>
      <c r="T205" s="142" t="s">
        <v>1850</v>
      </c>
    </row>
    <row xmlns:x14ac="http://schemas.microsoft.com/office/spreadsheetml/2009/9/ac" r="206" x14ac:dyDescent="0.2">
      <c r="L206" s="142" t="s">
        <v>1856</v>
      </c>
      <c r="M206" s="142" t="s">
        <v>1857</v>
      </c>
      <c r="N206" s="142" t="s">
        <v>1857</v>
      </c>
      <c r="O206" s="142" t="s">
        <v>1857</v>
      </c>
      <c r="P206" s="142" t="s">
        <v>1858</v>
      </c>
      <c r="Q206" s="142" t="s">
        <v>1859</v>
      </c>
      <c r="R206" s="142"/>
      <c r="S206" s="142"/>
      <c r="T206" s="142" t="s">
        <v>1856</v>
      </c>
    </row>
    <row xmlns:x14ac="http://schemas.microsoft.com/office/spreadsheetml/2009/9/ac" r="207" x14ac:dyDescent="0.2">
      <c r="L207" s="142" t="s">
        <v>1860</v>
      </c>
      <c r="M207" s="142" t="s">
        <v>1861</v>
      </c>
      <c r="N207" s="142" t="s">
        <v>1862</v>
      </c>
      <c r="O207" s="142" t="s">
        <v>1863</v>
      </c>
      <c r="P207" s="142" t="s">
        <v>1864</v>
      </c>
      <c r="Q207" s="142" t="s">
        <v>1865</v>
      </c>
      <c r="R207" s="142"/>
      <c r="S207" s="142"/>
      <c r="T207" s="142" t="s">
        <v>1860</v>
      </c>
    </row>
    <row xmlns:x14ac="http://schemas.microsoft.com/office/spreadsheetml/2009/9/ac" r="208" x14ac:dyDescent="0.2">
      <c r="L208" s="142" t="s">
        <v>1866</v>
      </c>
      <c r="M208" s="142" t="s">
        <v>1867</v>
      </c>
      <c r="N208" s="142" t="s">
        <v>1868</v>
      </c>
      <c r="O208" s="142" t="s">
        <v>1869</v>
      </c>
      <c r="P208" s="142" t="s">
        <v>1870</v>
      </c>
      <c r="Q208" s="142" t="s">
        <v>1871</v>
      </c>
      <c r="R208" s="142"/>
      <c r="S208" s="142"/>
      <c r="T208" s="142" t="s">
        <v>1866</v>
      </c>
    </row>
    <row xmlns:x14ac="http://schemas.microsoft.com/office/spreadsheetml/2009/9/ac" r="209" x14ac:dyDescent="0.2">
      <c r="L209" s="142" t="s">
        <v>1872</v>
      </c>
      <c r="M209" s="142" t="s">
        <v>1873</v>
      </c>
      <c r="N209" s="142" t="s">
        <v>1874</v>
      </c>
      <c r="O209" s="142" t="s">
        <v>1875</v>
      </c>
      <c r="P209" s="142" t="s">
        <v>1876</v>
      </c>
      <c r="Q209" s="142" t="s">
        <v>1877</v>
      </c>
      <c r="R209" s="142"/>
      <c r="S209" s="142"/>
      <c r="T209" s="142" t="s">
        <v>1872</v>
      </c>
    </row>
    <row xmlns:x14ac="http://schemas.microsoft.com/office/spreadsheetml/2009/9/ac" r="210" x14ac:dyDescent="0.2">
      <c r="L210" s="142" t="s">
        <v>1878</v>
      </c>
      <c r="M210" s="142" t="s">
        <v>1879</v>
      </c>
      <c r="N210" s="142" t="s">
        <v>1879</v>
      </c>
      <c r="O210" s="142" t="s">
        <v>1879</v>
      </c>
      <c r="P210" s="142" t="s">
        <v>1880</v>
      </c>
      <c r="Q210" s="142" t="s">
        <v>1881</v>
      </c>
      <c r="R210" s="142"/>
      <c r="S210" s="142"/>
      <c r="T210" s="142" t="s">
        <v>1878</v>
      </c>
    </row>
    <row xmlns:x14ac="http://schemas.microsoft.com/office/spreadsheetml/2009/9/ac" r="211" x14ac:dyDescent="0.2">
      <c r="L211" s="142" t="s">
        <v>1882</v>
      </c>
      <c r="M211" s="142" t="s">
        <v>1883</v>
      </c>
      <c r="N211" s="142" t="s">
        <v>1884</v>
      </c>
      <c r="O211" s="142" t="s">
        <v>1885</v>
      </c>
      <c r="P211" s="142" t="s">
        <v>1886</v>
      </c>
      <c r="Q211" s="142" t="s">
        <v>1887</v>
      </c>
      <c r="R211" s="142"/>
      <c r="S211" s="142"/>
      <c r="T211" s="142" t="s">
        <v>1882</v>
      </c>
    </row>
    <row xmlns:x14ac="http://schemas.microsoft.com/office/spreadsheetml/2009/9/ac" r="212" x14ac:dyDescent="0.2">
      <c r="L212" s="142" t="s">
        <v>1888</v>
      </c>
      <c r="M212" s="142" t="s">
        <v>1889</v>
      </c>
      <c r="N212" s="142" t="s">
        <v>1889</v>
      </c>
      <c r="O212" s="142" t="s">
        <v>1889</v>
      </c>
      <c r="P212" s="142" t="s">
        <v>1890</v>
      </c>
      <c r="Q212" s="142" t="s">
        <v>1891</v>
      </c>
      <c r="R212" s="142"/>
      <c r="S212" s="142"/>
      <c r="T212" s="142" t="s">
        <v>1888</v>
      </c>
    </row>
    <row xmlns:x14ac="http://schemas.microsoft.com/office/spreadsheetml/2009/9/ac" r="213" x14ac:dyDescent="0.2">
      <c r="L213" s="142" t="s">
        <v>1892</v>
      </c>
      <c r="M213" s="142" t="s">
        <v>1893</v>
      </c>
      <c r="N213" s="142" t="s">
        <v>1894</v>
      </c>
      <c r="O213" s="142" t="s">
        <v>1895</v>
      </c>
      <c r="P213" s="142" t="s">
        <v>1896</v>
      </c>
      <c r="Q213" s="142" t="s">
        <v>1897</v>
      </c>
      <c r="R213" s="142"/>
      <c r="S213" s="142"/>
      <c r="T213" s="142" t="s">
        <v>1892</v>
      </c>
    </row>
    <row xmlns:x14ac="http://schemas.microsoft.com/office/spreadsheetml/2009/9/ac" r="214" x14ac:dyDescent="0.2">
      <c r="L214" s="142" t="s">
        <v>1898</v>
      </c>
      <c r="M214" s="142" t="s">
        <v>1899</v>
      </c>
      <c r="N214" s="142" t="s">
        <v>1900</v>
      </c>
      <c r="O214" s="142" t="s">
        <v>1901</v>
      </c>
      <c r="P214" s="142" t="s">
        <v>1902</v>
      </c>
      <c r="Q214" s="142" t="s">
        <v>1903</v>
      </c>
      <c r="R214" s="142"/>
      <c r="S214" s="142"/>
      <c r="T214" s="142" t="s">
        <v>1898</v>
      </c>
    </row>
    <row xmlns:x14ac="http://schemas.microsoft.com/office/spreadsheetml/2009/9/ac" r="215" x14ac:dyDescent="0.2">
      <c r="L215" s="142" t="s">
        <v>1904</v>
      </c>
      <c r="M215" s="142" t="s">
        <v>1905</v>
      </c>
      <c r="N215" s="142" t="s">
        <v>1906</v>
      </c>
      <c r="O215" s="142" t="s">
        <v>1905</v>
      </c>
      <c r="P215" s="142" t="s">
        <v>1907</v>
      </c>
      <c r="Q215" s="142" t="s">
        <v>1908</v>
      </c>
      <c r="R215" s="142"/>
      <c r="S215" s="142"/>
      <c r="T215" s="142" t="s">
        <v>1904</v>
      </c>
    </row>
    <row xmlns:x14ac="http://schemas.microsoft.com/office/spreadsheetml/2009/9/ac" r="216" x14ac:dyDescent="0.2">
      <c r="L216" s="142" t="s">
        <v>1909</v>
      </c>
      <c r="M216" s="142" t="s">
        <v>1910</v>
      </c>
      <c r="N216" s="142" t="s">
        <v>1910</v>
      </c>
      <c r="O216" s="142" t="s">
        <v>1910</v>
      </c>
      <c r="P216" s="142" t="s">
        <v>1911</v>
      </c>
      <c r="Q216" s="142" t="s">
        <v>1912</v>
      </c>
      <c r="R216" s="142"/>
      <c r="S216" s="142"/>
      <c r="T216" s="142" t="s">
        <v>1909</v>
      </c>
    </row>
    <row xmlns:x14ac="http://schemas.microsoft.com/office/spreadsheetml/2009/9/ac" r="217" x14ac:dyDescent="0.2">
      <c r="L217" s="142" t="s">
        <v>1913</v>
      </c>
      <c r="M217" s="142" t="s">
        <v>1914</v>
      </c>
      <c r="N217" s="142" t="s">
        <v>1915</v>
      </c>
      <c r="O217" s="142" t="s">
        <v>1916</v>
      </c>
      <c r="P217" s="142" t="s">
        <v>1917</v>
      </c>
      <c r="Q217" s="142" t="s">
        <v>1918</v>
      </c>
      <c r="R217" s="142"/>
      <c r="S217" s="142"/>
      <c r="T217" s="142" t="s">
        <v>1913</v>
      </c>
    </row>
    <row xmlns:x14ac="http://schemas.microsoft.com/office/spreadsheetml/2009/9/ac" r="218" x14ac:dyDescent="0.2">
      <c r="L218" s="142" t="s">
        <v>1919</v>
      </c>
      <c r="M218" s="142" t="s">
        <v>1920</v>
      </c>
      <c r="N218" s="142" t="s">
        <v>1921</v>
      </c>
      <c r="O218" s="142" t="s">
        <v>1922</v>
      </c>
      <c r="P218" s="142" t="s">
        <v>1923</v>
      </c>
      <c r="Q218" s="142" t="s">
        <v>1924</v>
      </c>
      <c r="R218" s="142"/>
      <c r="S218" s="142"/>
      <c r="T218" s="142" t="s">
        <v>1919</v>
      </c>
    </row>
    <row xmlns:x14ac="http://schemas.microsoft.com/office/spreadsheetml/2009/9/ac" r="219" x14ac:dyDescent="0.2">
      <c r="L219" s="142" t="s">
        <v>1925</v>
      </c>
      <c r="M219" s="142" t="s">
        <v>1926</v>
      </c>
      <c r="N219" s="142" t="s">
        <v>1927</v>
      </c>
      <c r="O219" s="142" t="s">
        <v>1926</v>
      </c>
      <c r="P219" s="142" t="s">
        <v>1928</v>
      </c>
      <c r="Q219" s="142" t="s">
        <v>1929</v>
      </c>
      <c r="R219" s="142"/>
      <c r="S219" s="142"/>
      <c r="T219" s="142" t="s">
        <v>1925</v>
      </c>
    </row>
    <row xmlns:x14ac="http://schemas.microsoft.com/office/spreadsheetml/2009/9/ac" r="220" x14ac:dyDescent="0.2">
      <c r="L220" s="142" t="s">
        <v>1930</v>
      </c>
      <c r="M220" s="142" t="s">
        <v>1931</v>
      </c>
      <c r="N220" s="142" t="s">
        <v>1932</v>
      </c>
      <c r="O220" s="142" t="s">
        <v>1933</v>
      </c>
      <c r="P220" s="142" t="s">
        <v>1934</v>
      </c>
      <c r="Q220" s="142" t="s">
        <v>1935</v>
      </c>
      <c r="R220" s="142"/>
      <c r="S220" s="142"/>
      <c r="T220" s="142" t="s">
        <v>1930</v>
      </c>
    </row>
    <row xmlns:x14ac="http://schemas.microsoft.com/office/spreadsheetml/2009/9/ac" r="221" x14ac:dyDescent="0.2">
      <c r="L221" s="142" t="s">
        <v>1936</v>
      </c>
      <c r="M221" s="142" t="s">
        <v>1937</v>
      </c>
      <c r="N221" s="142" t="s">
        <v>1937</v>
      </c>
      <c r="O221" s="142" t="s">
        <v>1937</v>
      </c>
      <c r="P221" s="142" t="s">
        <v>1938</v>
      </c>
      <c r="Q221" s="142" t="s">
        <v>1939</v>
      </c>
      <c r="R221" s="142"/>
      <c r="S221" s="142"/>
      <c r="T221" s="142" t="s">
        <v>1936</v>
      </c>
    </row>
    <row xmlns:x14ac="http://schemas.microsoft.com/office/spreadsheetml/2009/9/ac" r="222" x14ac:dyDescent="0.2">
      <c r="L222" s="142" t="s">
        <v>1940</v>
      </c>
      <c r="M222" s="142" t="s">
        <v>1941</v>
      </c>
      <c r="N222" s="142" t="s">
        <v>1941</v>
      </c>
      <c r="O222" s="142" t="s">
        <v>1941</v>
      </c>
      <c r="P222" s="142" t="s">
        <v>1942</v>
      </c>
      <c r="Q222" s="142" t="s">
        <v>1943</v>
      </c>
      <c r="R222" s="142"/>
      <c r="S222" s="142"/>
      <c r="T222" s="142" t="s">
        <v>1940</v>
      </c>
    </row>
    <row xmlns:x14ac="http://schemas.microsoft.com/office/spreadsheetml/2009/9/ac" r="223" x14ac:dyDescent="0.2">
      <c r="L223" s="142" t="s">
        <v>1944</v>
      </c>
      <c r="M223" s="142" t="s">
        <v>1945</v>
      </c>
      <c r="N223" s="142" t="s">
        <v>1946</v>
      </c>
      <c r="O223" s="142" t="s">
        <v>1947</v>
      </c>
      <c r="P223" s="142" t="s">
        <v>1948</v>
      </c>
      <c r="Q223" s="142" t="s">
        <v>1949</v>
      </c>
      <c r="R223" s="142"/>
      <c r="S223" s="142"/>
      <c r="T223" s="142" t="s">
        <v>1944</v>
      </c>
    </row>
    <row xmlns:x14ac="http://schemas.microsoft.com/office/spreadsheetml/2009/9/ac" r="224" x14ac:dyDescent="0.2">
      <c r="L224" s="142" t="s">
        <v>1950</v>
      </c>
      <c r="M224" s="142" t="s">
        <v>1951</v>
      </c>
      <c r="N224" s="142" t="s">
        <v>1952</v>
      </c>
      <c r="O224" s="142" t="s">
        <v>1953</v>
      </c>
      <c r="P224" s="142" t="s">
        <v>1954</v>
      </c>
      <c r="Q224" s="142" t="s">
        <v>1955</v>
      </c>
      <c r="R224" s="142"/>
      <c r="S224" s="142"/>
      <c r="T224" s="142" t="s">
        <v>1950</v>
      </c>
    </row>
    <row xmlns:x14ac="http://schemas.microsoft.com/office/spreadsheetml/2009/9/ac" r="225" x14ac:dyDescent="0.2">
      <c r="L225" s="142" t="s">
        <v>1956</v>
      </c>
      <c r="M225" s="142" t="s">
        <v>1957</v>
      </c>
      <c r="N225" s="142" t="s">
        <v>1958</v>
      </c>
      <c r="O225" s="142" t="s">
        <v>1959</v>
      </c>
      <c r="P225" s="142" t="s">
        <v>1960</v>
      </c>
      <c r="Q225" s="142" t="s">
        <v>1961</v>
      </c>
      <c r="R225" s="142"/>
      <c r="S225" s="142"/>
      <c r="T225" s="142" t="s">
        <v>1956</v>
      </c>
    </row>
    <row xmlns:x14ac="http://schemas.microsoft.com/office/spreadsheetml/2009/9/ac" r="226" x14ac:dyDescent="0.2">
      <c r="L226" s="142" t="s">
        <v>1962</v>
      </c>
      <c r="M226" s="142" t="s">
        <v>1963</v>
      </c>
      <c r="N226" s="142" t="s">
        <v>1963</v>
      </c>
      <c r="O226" s="142" t="s">
        <v>1963</v>
      </c>
      <c r="P226" s="142" t="s">
        <v>1964</v>
      </c>
      <c r="Q226" s="142" t="s">
        <v>1965</v>
      </c>
      <c r="R226" s="142"/>
      <c r="S226" s="142"/>
      <c r="T226" s="142" t="s">
        <v>1962</v>
      </c>
    </row>
    <row xmlns:x14ac="http://schemas.microsoft.com/office/spreadsheetml/2009/9/ac" r="227" x14ac:dyDescent="0.2">
      <c r="L227" s="142" t="s">
        <v>1966</v>
      </c>
      <c r="M227" s="142" t="s">
        <v>1967</v>
      </c>
      <c r="N227" s="142" t="s">
        <v>1968</v>
      </c>
      <c r="O227" s="142" t="s">
        <v>1969</v>
      </c>
      <c r="P227" s="142" t="s">
        <v>1970</v>
      </c>
      <c r="Q227" s="142" t="s">
        <v>1971</v>
      </c>
      <c r="R227" s="142"/>
      <c r="S227" s="142"/>
      <c r="T227" s="142" t="s">
        <v>1966</v>
      </c>
    </row>
    <row xmlns:x14ac="http://schemas.microsoft.com/office/spreadsheetml/2009/9/ac" r="228" x14ac:dyDescent="0.2">
      <c r="L228" s="142" t="s">
        <v>1972</v>
      </c>
      <c r="M228" s="142" t="s">
        <v>1973</v>
      </c>
      <c r="N228" s="142" t="s">
        <v>1974</v>
      </c>
      <c r="O228" s="142" t="s">
        <v>1973</v>
      </c>
      <c r="P228" s="142" t="s">
        <v>1975</v>
      </c>
      <c r="Q228" s="142" t="s">
        <v>1976</v>
      </c>
      <c r="R228" s="142"/>
      <c r="S228" s="142"/>
      <c r="T228" s="142" t="s">
        <v>1972</v>
      </c>
    </row>
    <row xmlns:x14ac="http://schemas.microsoft.com/office/spreadsheetml/2009/9/ac" r="229" x14ac:dyDescent="0.2">
      <c r="L229" s="142" t="s">
        <v>1977</v>
      </c>
      <c r="M229" s="142" t="s">
        <v>1978</v>
      </c>
      <c r="N229" s="142" t="s">
        <v>1978</v>
      </c>
      <c r="O229" s="142" t="s">
        <v>1979</v>
      </c>
      <c r="P229" s="142" t="s">
        <v>1980</v>
      </c>
      <c r="Q229" s="142" t="s">
        <v>1981</v>
      </c>
      <c r="R229" s="142"/>
      <c r="S229" s="142"/>
      <c r="T229" s="142" t="s">
        <v>1977</v>
      </c>
    </row>
    <row xmlns:x14ac="http://schemas.microsoft.com/office/spreadsheetml/2009/9/ac" r="230" x14ac:dyDescent="0.2">
      <c r="L230" s="142" t="s">
        <v>1982</v>
      </c>
      <c r="M230" s="142" t="s">
        <v>1983</v>
      </c>
      <c r="N230" s="142" t="s">
        <v>1984</v>
      </c>
      <c r="O230" s="142" t="s">
        <v>1985</v>
      </c>
      <c r="P230" s="142" t="s">
        <v>1986</v>
      </c>
      <c r="Q230" s="142" t="s">
        <v>1987</v>
      </c>
      <c r="R230" s="142"/>
      <c r="S230" s="142"/>
      <c r="T230" s="142" t="s">
        <v>1982</v>
      </c>
    </row>
    <row xmlns:x14ac="http://schemas.microsoft.com/office/spreadsheetml/2009/9/ac" r="231" x14ac:dyDescent="0.2">
      <c r="L231" s="142" t="s">
        <v>1988</v>
      </c>
      <c r="M231" s="142" t="s">
        <v>1989</v>
      </c>
      <c r="N231" s="142" t="s">
        <v>1989</v>
      </c>
      <c r="O231" s="142" t="s">
        <v>1989</v>
      </c>
      <c r="P231" s="142" t="s">
        <v>1990</v>
      </c>
      <c r="Q231" s="142" t="s">
        <v>1991</v>
      </c>
      <c r="R231" s="142"/>
      <c r="S231" s="142"/>
      <c r="T231" s="142" t="s">
        <v>1988</v>
      </c>
    </row>
    <row xmlns:x14ac="http://schemas.microsoft.com/office/spreadsheetml/2009/9/ac" r="232" x14ac:dyDescent="0.2">
      <c r="L232" s="142" t="s">
        <v>1992</v>
      </c>
      <c r="M232" s="142" t="s">
        <v>1993</v>
      </c>
      <c r="N232" s="142" t="s">
        <v>1994</v>
      </c>
      <c r="O232" s="142" t="s">
        <v>1995</v>
      </c>
      <c r="P232" s="142" t="s">
        <v>1996</v>
      </c>
      <c r="Q232" s="142" t="s">
        <v>1997</v>
      </c>
      <c r="R232" s="142"/>
      <c r="S232" s="142"/>
      <c r="T232" s="142" t="s">
        <v>1992</v>
      </c>
    </row>
    <row xmlns:x14ac="http://schemas.microsoft.com/office/spreadsheetml/2009/9/ac" r="233" x14ac:dyDescent="0.2">
      <c r="L233" s="142" t="s">
        <v>1998</v>
      </c>
      <c r="M233" s="142" t="s">
        <v>1999</v>
      </c>
      <c r="N233" s="142" t="s">
        <v>2000</v>
      </c>
      <c r="O233" s="142" t="s">
        <v>2001</v>
      </c>
      <c r="P233" s="142" t="s">
        <v>2002</v>
      </c>
      <c r="Q233" s="142" t="s">
        <v>2003</v>
      </c>
      <c r="R233" s="142"/>
      <c r="S233" s="142"/>
      <c r="T233" s="142" t="s">
        <v>1998</v>
      </c>
    </row>
    <row xmlns:x14ac="http://schemas.microsoft.com/office/spreadsheetml/2009/9/ac" r="234" x14ac:dyDescent="0.2">
      <c r="L234" s="142" t="s">
        <v>2004</v>
      </c>
      <c r="M234" s="142" t="s">
        <v>2005</v>
      </c>
      <c r="N234" s="142" t="s">
        <v>2006</v>
      </c>
      <c r="O234" s="142" t="s">
        <v>2007</v>
      </c>
      <c r="P234" s="142" t="s">
        <v>2008</v>
      </c>
      <c r="Q234" s="142" t="s">
        <v>2009</v>
      </c>
      <c r="R234" s="142"/>
      <c r="S234" s="142"/>
      <c r="T234" s="142" t="s">
        <v>2004</v>
      </c>
    </row>
    <row xmlns:x14ac="http://schemas.microsoft.com/office/spreadsheetml/2009/9/ac" r="235" x14ac:dyDescent="0.2">
      <c r="L235" s="142" t="s">
        <v>2010</v>
      </c>
      <c r="M235" s="142" t="s">
        <v>2011</v>
      </c>
      <c r="N235" s="142" t="s">
        <v>2012</v>
      </c>
      <c r="O235" s="142" t="s">
        <v>2013</v>
      </c>
      <c r="P235" s="142" t="s">
        <v>2014</v>
      </c>
      <c r="Q235" s="142" t="s">
        <v>2015</v>
      </c>
      <c r="R235" s="142"/>
      <c r="S235" s="142"/>
      <c r="T235" s="142" t="s">
        <v>2010</v>
      </c>
    </row>
    <row xmlns:x14ac="http://schemas.microsoft.com/office/spreadsheetml/2009/9/ac" r="236" x14ac:dyDescent="0.2">
      <c r="L236" s="142" t="s">
        <v>2016</v>
      </c>
      <c r="M236" s="142" t="s">
        <v>2017</v>
      </c>
      <c r="N236" s="142" t="s">
        <v>2018</v>
      </c>
      <c r="O236" s="142" t="s">
        <v>2019</v>
      </c>
      <c r="P236" s="142" t="s">
        <v>2020</v>
      </c>
      <c r="Q236" s="142" t="s">
        <v>2021</v>
      </c>
      <c r="R236" s="142"/>
      <c r="S236" s="142"/>
      <c r="T236" s="142" t="s">
        <v>2016</v>
      </c>
    </row>
    <row xmlns:x14ac="http://schemas.microsoft.com/office/spreadsheetml/2009/9/ac" r="237" x14ac:dyDescent="0.2">
      <c r="L237" s="142" t="s">
        <v>2022</v>
      </c>
      <c r="M237" s="142" t="s">
        <v>2023</v>
      </c>
      <c r="N237" s="142" t="s">
        <v>2024</v>
      </c>
      <c r="O237" s="142" t="s">
        <v>2025</v>
      </c>
      <c r="P237" s="142" t="s">
        <v>2026</v>
      </c>
      <c r="Q237" s="142" t="s">
        <v>2027</v>
      </c>
      <c r="R237" s="142"/>
      <c r="S237" s="142"/>
      <c r="T237" s="142" t="s">
        <v>2022</v>
      </c>
    </row>
    <row xmlns:x14ac="http://schemas.microsoft.com/office/spreadsheetml/2009/9/ac" r="238" x14ac:dyDescent="0.2">
      <c r="L238" s="142" t="s">
        <v>2028</v>
      </c>
      <c r="M238" s="142" t="s">
        <v>2029</v>
      </c>
      <c r="N238" s="142" t="s">
        <v>2030</v>
      </c>
      <c r="O238" s="142" t="s">
        <v>2031</v>
      </c>
      <c r="P238" s="142" t="s">
        <v>2032</v>
      </c>
      <c r="Q238" s="142" t="s">
        <v>2033</v>
      </c>
      <c r="R238" s="142"/>
      <c r="S238" s="142"/>
      <c r="T238" s="142" t="s">
        <v>2028</v>
      </c>
    </row>
    <row xmlns:x14ac="http://schemas.microsoft.com/office/spreadsheetml/2009/9/ac" r="239" x14ac:dyDescent="0.2">
      <c r="L239" s="142" t="s">
        <v>2034</v>
      </c>
      <c r="M239" s="142" t="s">
        <v>2035</v>
      </c>
      <c r="N239" s="142" t="s">
        <v>2035</v>
      </c>
      <c r="O239" s="142" t="s">
        <v>2035</v>
      </c>
      <c r="P239" s="142" t="s">
        <v>2036</v>
      </c>
      <c r="Q239" s="142" t="s">
        <v>2037</v>
      </c>
      <c r="R239" s="142"/>
      <c r="S239" s="142"/>
      <c r="T239" s="142" t="s">
        <v>2034</v>
      </c>
    </row>
    <row xmlns:x14ac="http://schemas.microsoft.com/office/spreadsheetml/2009/9/ac" r="240" x14ac:dyDescent="0.2">
      <c r="L240" s="142" t="s">
        <v>2038</v>
      </c>
      <c r="M240" s="142" t="s">
        <v>2039</v>
      </c>
      <c r="N240" s="142" t="s">
        <v>2039</v>
      </c>
      <c r="O240" s="142" t="s">
        <v>2039</v>
      </c>
      <c r="P240" s="142" t="s">
        <v>2040</v>
      </c>
      <c r="Q240" s="142" t="s">
        <v>2041</v>
      </c>
      <c r="R240" s="142"/>
      <c r="S240" s="142"/>
      <c r="T240" s="142" t="s">
        <v>2038</v>
      </c>
    </row>
    <row xmlns:x14ac="http://schemas.microsoft.com/office/spreadsheetml/2009/9/ac" r="241" x14ac:dyDescent="0.2">
      <c r="L241" s="142" t="s">
        <v>2042</v>
      </c>
      <c r="M241" s="142" t="s">
        <v>2043</v>
      </c>
      <c r="N241" s="142" t="s">
        <v>2044</v>
      </c>
      <c r="O241" s="142" t="s">
        <v>2045</v>
      </c>
      <c r="P241" s="142" t="s">
        <v>2046</v>
      </c>
      <c r="Q241" s="142" t="s">
        <v>2047</v>
      </c>
      <c r="R241" s="142"/>
      <c r="S241" s="142"/>
      <c r="T241" s="142" t="s">
        <v>2042</v>
      </c>
    </row>
    <row xmlns:x14ac="http://schemas.microsoft.com/office/spreadsheetml/2009/9/ac" r="242" x14ac:dyDescent="0.2">
      <c r="L242" s="142" t="s">
        <v>2048</v>
      </c>
      <c r="M242" s="142" t="s">
        <v>2049</v>
      </c>
      <c r="N242" s="142" t="s">
        <v>2049</v>
      </c>
      <c r="O242" s="142" t="s">
        <v>2049</v>
      </c>
      <c r="P242" s="142" t="s">
        <v>2050</v>
      </c>
      <c r="Q242" s="142" t="s">
        <v>2051</v>
      </c>
      <c r="R242" s="142"/>
      <c r="S242" s="142"/>
      <c r="T242" s="142" t="s">
        <v>2048</v>
      </c>
    </row>
    <row xmlns:x14ac="http://schemas.microsoft.com/office/spreadsheetml/2009/9/ac" r="243" x14ac:dyDescent="0.2">
      <c r="L243" s="142" t="s">
        <v>2052</v>
      </c>
      <c r="M243" s="142" t="s">
        <v>2053</v>
      </c>
      <c r="N243" s="142" t="s">
        <v>2054</v>
      </c>
      <c r="O243" s="142" t="s">
        <v>2053</v>
      </c>
      <c r="P243" s="142" t="s">
        <v>2055</v>
      </c>
      <c r="Q243" s="142" t="s">
        <v>2056</v>
      </c>
      <c r="R243" s="142"/>
      <c r="S243" s="142"/>
      <c r="T243" s="142" t="s">
        <v>2052</v>
      </c>
    </row>
    <row xmlns:x14ac="http://schemas.microsoft.com/office/spreadsheetml/2009/9/ac" r="244" x14ac:dyDescent="0.2">
      <c r="L244" s="142" t="s">
        <v>2057</v>
      </c>
      <c r="M244" s="142" t="s">
        <v>2058</v>
      </c>
      <c r="N244" s="142" t="s">
        <v>2059</v>
      </c>
      <c r="O244" s="142" t="s">
        <v>2060</v>
      </c>
      <c r="P244" s="142" t="s">
        <v>2061</v>
      </c>
      <c r="Q244" s="142" t="s">
        <v>2062</v>
      </c>
      <c r="R244" s="142"/>
      <c r="S244" s="142"/>
      <c r="T244" s="142" t="s">
        <v>2057</v>
      </c>
    </row>
    <row xmlns:x14ac="http://schemas.microsoft.com/office/spreadsheetml/2009/9/ac" r="245" x14ac:dyDescent="0.2">
      <c r="L245" s="142" t="s">
        <v>2063</v>
      </c>
      <c r="M245" s="142" t="s">
        <v>2064</v>
      </c>
      <c r="N245" s="142" t="s">
        <v>2065</v>
      </c>
      <c r="O245" s="142" t="s">
        <v>2064</v>
      </c>
      <c r="P245" s="142" t="s">
        <v>2066</v>
      </c>
      <c r="Q245" s="142" t="s">
        <v>2067</v>
      </c>
      <c r="R245" s="142"/>
      <c r="S245" s="142"/>
      <c r="T245" s="142" t="s">
        <v>2063</v>
      </c>
    </row>
    <row xmlns:x14ac="http://schemas.microsoft.com/office/spreadsheetml/2009/9/ac" r="246" x14ac:dyDescent="0.2">
      <c r="L246" s="142" t="s">
        <v>2068</v>
      </c>
      <c r="M246" s="142" t="s">
        <v>2069</v>
      </c>
      <c r="N246" s="142" t="s">
        <v>2069</v>
      </c>
      <c r="O246" s="142" t="s">
        <v>2069</v>
      </c>
      <c r="P246" s="142" t="s">
        <v>2070</v>
      </c>
      <c r="Q246" s="142" t="s">
        <v>2071</v>
      </c>
      <c r="R246" s="142"/>
      <c r="S246" s="142"/>
      <c r="T246" s="142" t="s">
        <v>2068</v>
      </c>
    </row>
    <row xmlns:x14ac="http://schemas.microsoft.com/office/spreadsheetml/2009/9/ac" r="247" x14ac:dyDescent="0.2">
      <c r="L247" s="142" t="s">
        <v>2072</v>
      </c>
      <c r="M247" s="142" t="s">
        <v>2073</v>
      </c>
      <c r="N247" s="142" t="s">
        <v>2073</v>
      </c>
      <c r="O247" s="142" t="s">
        <v>2073</v>
      </c>
      <c r="P247" s="142" t="s">
        <v>2073</v>
      </c>
      <c r="Q247" s="142" t="s">
        <v>2073</v>
      </c>
      <c r="R247" s="142" t="s">
        <v>2073</v>
      </c>
      <c r="S247" s="142" t="s">
        <v>2073</v>
      </c>
      <c r="T247" s="142" t="s">
        <v>2072</v>
      </c>
    </row>
    <row xmlns:x14ac="http://schemas.microsoft.com/office/spreadsheetml/2009/9/ac" r="248" x14ac:dyDescent="0.2">
      <c r="L248" s="174" t="s">
        <v>2117</v>
      </c>
      <c r="M248" s="174" t="s">
        <v>2118</v>
      </c>
      <c r="N248" s="174" t="s">
        <v>2119</v>
      </c>
      <c r="O248" s="174" t="s">
        <v>2120</v>
      </c>
      <c r="P248" s="174" t="s">
        <v>2121</v>
      </c>
      <c r="Q248" s="174" t="s">
        <v>2122</v>
      </c>
      <c r="R248" s="174"/>
      <c r="S248" s="174"/>
      <c r="T248" s="174" t="s">
        <v>2117</v>
      </c>
      <c r="U248" s="174"/>
    </row>
    <row xmlns:x14ac="http://schemas.microsoft.com/office/spreadsheetml/2009/9/ac" r="249" x14ac:dyDescent="0.2">
      <c r="L249" s="143" t="s">
        <v>2243</v>
      </c>
      <c r="M249" s="143" t="s">
        <v>2244</v>
      </c>
      <c r="N249" s="143" t="s">
        <v>2246</v>
      </c>
      <c r="O249" s="143" t="s">
        <v>2245</v>
      </c>
      <c r="P249" s="143" t="s">
        <v>2247</v>
      </c>
      <c r="Q249" s="143" t="s">
        <v>2248</v>
      </c>
      <c r="T249" s="143" t="s">
        <v>2243</v>
      </c>
    </row>
    <row xmlns:x14ac="http://schemas.microsoft.com/office/spreadsheetml/2009/9/ac" r="251" ht="409.5" customHeight="true" x14ac:dyDescent="0.2">
      <c r="V251" s="135" t="s">
        <v>105</v>
      </c>
      <c r="Y251" s="99"/>
    </row>
    <row xmlns:x14ac="http://schemas.microsoft.com/office/spreadsheetml/2009/9/ac" r="252" ht="409.5" customHeight="true" x14ac:dyDescent="0.2">
      <c r="V252" s="135" t="s">
        <v>194</v>
      </c>
    </row>
    <row xmlns:x14ac="http://schemas.microsoft.com/office/spreadsheetml/2009/9/ac" r="253" ht="409.5" customHeight="true" x14ac:dyDescent="0.2">
      <c r="V253" s="135" t="s">
        <v>195</v>
      </c>
    </row>
    <row xmlns:x14ac="http://schemas.microsoft.com/office/spreadsheetml/2009/9/ac" r="254" ht="409.5" customHeight="true" x14ac:dyDescent="0.2">
      <c r="V254" s="135" t="s">
        <v>197</v>
      </c>
    </row>
    <row xmlns:x14ac="http://schemas.microsoft.com/office/spreadsheetml/2009/9/ac" r="255" ht="409.5" customHeight="true" x14ac:dyDescent="0.2">
      <c r="V255" s="135" t="s">
        <v>196</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113</v>
      </c>
      <c r="B1" s="6" t="s">
        <v>108</v>
      </c>
      <c r="C1" s="6" t="s">
        <v>2240</v>
      </c>
      <c r="D1" s="6" t="s">
        <v>2239</v>
      </c>
      <c r="E1" s="6" t="s">
        <v>109</v>
      </c>
      <c r="F1" s="6" t="s">
        <v>2241</v>
      </c>
      <c r="G1" s="6" t="s">
        <v>2242</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114</v>
      </c>
      <c r="B4" s="6" t="s">
        <v>2226</v>
      </c>
      <c r="C4" s="173">
        <f>v8_</f>
        <v>0</v>
      </c>
      <c r="D4" s="173">
        <f>'B- Generated by facility type'!F10</f>
        <v>0</v>
      </c>
      <c r="E4" s="173"/>
      <c r="F4" s="182">
        <f t="shared" si="0"/>
        <v>1</v>
      </c>
      <c r="G4" s="182">
        <f t="shared" si="1"/>
        <v>1</v>
      </c>
    </row>
    <row xmlns:x14ac="http://schemas.microsoft.com/office/spreadsheetml/2009/9/ac" r="5" x14ac:dyDescent="0.2">
      <c r="A5" s="6" t="s">
        <v>114</v>
      </c>
      <c r="B5" t="s">
        <v>111</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114</v>
      </c>
      <c r="B6" t="s">
        <v>112</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114</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114</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114</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115</v>
      </c>
      <c r="B10" s="6" t="s">
        <v>2134</v>
      </c>
      <c r="C10" s="173">
        <f>v29_</f>
        <v>0</v>
      </c>
      <c r="D10" s="173">
        <f>'D- Delivered'!B4</f>
        <v>0</v>
      </c>
      <c r="E10" s="173">
        <f>'_Data inputs (all)'!F30</f>
        <v>0</v>
      </c>
      <c r="F10" s="182">
        <f t="shared" si="0"/>
        <v>1</v>
      </c>
      <c r="G10" s="182">
        <f t="shared" si="1"/>
        <v>1</v>
      </c>
    </row>
    <row xmlns:x14ac="http://schemas.microsoft.com/office/spreadsheetml/2009/9/ac" r="11" x14ac:dyDescent="0.2">
      <c r="A11" s="6" t="s">
        <v>115</v>
      </c>
      <c r="B11" s="6" t="s">
        <v>2135</v>
      </c>
      <c r="C11" s="173">
        <f>v30_</f>
        <v>0</v>
      </c>
      <c r="D11" s="173">
        <f>'D- Delivered'!B5</f>
        <v>0</v>
      </c>
      <c r="E11" s="173">
        <f>'_Data inputs (all)'!F31</f>
        <v>0</v>
      </c>
      <c r="F11" s="182">
        <f t="shared" si="0"/>
        <v>1</v>
      </c>
      <c r="G11" s="182">
        <f t="shared" si="1"/>
        <v>1</v>
      </c>
    </row>
    <row xmlns:x14ac="http://schemas.microsoft.com/office/spreadsheetml/2009/9/ac" r="12" x14ac:dyDescent="0.2">
      <c r="A12" s="6" t="s">
        <v>115</v>
      </c>
      <c r="B12" s="6" t="s">
        <v>2136</v>
      </c>
      <c r="C12" s="173">
        <f>v31_</f>
        <v>0</v>
      </c>
      <c r="D12" s="173">
        <f>'D- Delivered'!B6</f>
        <v>0</v>
      </c>
      <c r="E12" s="173">
        <f>'_Data inputs (all)'!F32</f>
        <v>0</v>
      </c>
      <c r="F12" s="182">
        <f t="shared" si="0"/>
        <v>1</v>
      </c>
      <c r="G12" s="182">
        <f t="shared" si="1"/>
        <v>1</v>
      </c>
    </row>
    <row xmlns:x14ac="http://schemas.microsoft.com/office/spreadsheetml/2009/9/ac" r="13" x14ac:dyDescent="0.2">
      <c r="A13" s="6" t="s">
        <v>115</v>
      </c>
      <c r="B13" s="6" t="s">
        <v>2137</v>
      </c>
      <c r="C13" s="173">
        <f>v32_</f>
        <v>0</v>
      </c>
      <c r="D13" s="173">
        <f>'D- Delivered'!B7</f>
        <v>0</v>
      </c>
      <c r="E13" s="173">
        <f>'_Data inputs (all)'!F33</f>
        <v>0</v>
      </c>
      <c r="F13" s="182">
        <f t="shared" si="0"/>
        <v>1</v>
      </c>
      <c r="G13" s="182">
        <f t="shared" si="1"/>
        <v>1</v>
      </c>
    </row>
    <row xmlns:x14ac="http://schemas.microsoft.com/office/spreadsheetml/2009/9/ac" r="14" x14ac:dyDescent="0.2">
      <c r="A14" s="6" t="s">
        <v>193</v>
      </c>
      <c r="B14" s="6" t="s">
        <v>116</v>
      </c>
      <c r="C14" s="173">
        <f>v33_</f>
        <v>0</v>
      </c>
      <c r="D14" s="173">
        <f>'E- Safely treated'!B4</f>
        <v>0</v>
      </c>
      <c r="E14" s="173">
        <f>'_Data inputs (all)'!F34</f>
        <v>0</v>
      </c>
      <c r="F14" s="182">
        <f t="shared" si="0"/>
        <v>1</v>
      </c>
      <c r="G14" s="182">
        <f t="shared" si="1"/>
        <v>1</v>
      </c>
    </row>
    <row xmlns:x14ac="http://schemas.microsoft.com/office/spreadsheetml/2009/9/ac" r="15" x14ac:dyDescent="0.2">
      <c r="A15" s="6" t="s">
        <v>193</v>
      </c>
      <c r="B15" s="6" t="s">
        <v>716</v>
      </c>
      <c r="C15" s="173">
        <f>v34_</f>
        <v>0</v>
      </c>
      <c r="D15" s="173">
        <f>'E- Safely treated'!B5</f>
        <v>0</v>
      </c>
      <c r="E15" s="173">
        <f>'_Data inputs (all)'!F35</f>
        <v>0</v>
      </c>
      <c r="F15" s="182">
        <f t="shared" si="0"/>
        <v>1</v>
      </c>
      <c r="G15" s="182">
        <f t="shared" si="1"/>
        <v>1</v>
      </c>
    </row>
    <row xmlns:x14ac="http://schemas.microsoft.com/office/spreadsheetml/2009/9/ac" r="16" x14ac:dyDescent="0.2">
      <c r="A16" s="6" t="s">
        <v>193</v>
      </c>
      <c r="B16" s="6" t="s">
        <v>720</v>
      </c>
      <c r="C16" s="173">
        <f>v35_</f>
        <v>0</v>
      </c>
      <c r="D16" s="173">
        <f>'E- Safely treated'!B6</f>
        <v>0</v>
      </c>
      <c r="E16" s="173">
        <f>'_Data inputs (all)'!F36</f>
        <v>0</v>
      </c>
      <c r="F16" s="182">
        <f t="shared" si="0"/>
        <v>1</v>
      </c>
      <c r="G16" s="182">
        <f t="shared" si="1"/>
        <v>1</v>
      </c>
    </row>
    <row xmlns:x14ac="http://schemas.microsoft.com/office/spreadsheetml/2009/9/ac" r="17" x14ac:dyDescent="0.2">
      <c r="A17" s="6" t="s">
        <v>193</v>
      </c>
      <c r="B17" t="s">
        <v>55</v>
      </c>
      <c r="C17" s="173">
        <f>v36_</f>
        <v>0</v>
      </c>
      <c r="D17" s="173">
        <f>'E- Safely treated'!B7</f>
        <v>0</v>
      </c>
      <c r="E17" s="173">
        <f>'_Data inputs (all)'!F37</f>
        <v>0</v>
      </c>
      <c r="F17" s="182">
        <f t="shared" si="0"/>
        <v>1</v>
      </c>
      <c r="G17" s="182">
        <f t="shared" si="1"/>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f>IF('_Data inputs (all)'!$H$21="R",'_Data inputs (all)'!F21,IF('_Data inputs (all)'!$H$22="R","",'_Data inputs (all)'!F21))</f>
        <v>0</v>
      </c>
      <c r="G21" s="183" t="e">
        <f>IF('_Data inputs (all)'!$H$21="R",IF(Introduction!$A$2="English",VLOOKUP('_Data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(all)'!G21,nametranslations,7,FALSE)))))))),IF('_Data inputs (all)'!$H$22="R","",IF(Introduction!$A$2="English",VLOOKUP('_Data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#N/A</v>
      </c>
      <c r="H21" s="186">
        <f>IF('_Data inputs (all)'!$H$21="R",'_Data inputs (all)'!H21,IF('_Data inputs (all)'!$H$22="R","",'_Data inputs (all)'!H21))</f>
        <v>0</v>
      </c>
      <c r="I21" s="187" t="str">
        <f>IF('_Data inputs (all)'!$H$21="R",IF(ISNUMBER('_Data inputs (all)'!I21),'_Data inputs (all)'!I21,""),IF('_Data inputs (all)'!$H$22="R","",IF(ISNUMBER('_Data inputs (all)'!I21),'_Data inputs (all)'!I21,"")))</f>
        <v/>
      </c>
      <c r="J21" s="190" t="str">
        <f>IF('_Data inputs (all)'!$H$21="R",IF(ISTEXT('_Data inputs (all)'!J21),'_Data inputs (all)'!J21,""),IF('_Data inputs (all)'!$H$22="R","",IF(ISTEXT('_Data inputs (all)'!J21),'_Data inputs (all)'!J21,"")))</f>
        <v/>
      </c>
      <c r="K21" s="183" t="str">
        <f>IF('_Data inputs (all)'!$H$21="R",IF(ISTEXT('_Data inputs (all)'!K21),'_Data inputs (all)'!K21,""),IF('_Data inputs (all)'!$H$22="R","",IF(ISTEXT('_Data inputs (all)'!K21),'_Data inputs (all)'!K21,"")))</f>
        <v/>
      </c>
      <c r="L21" s="190" t="str">
        <f>IF('_Data inputs (all)'!$H$21="R",IF(ISTEXT('_Data inputs (all)'!L21),'_Data inputs (all)'!L21,""),IF('_Data inputs (all)'!$H$22="R","",IF(ISTEXT('_Data inputs (all)'!L21),'_Data inputs (all)'!L21,"")))</f>
        <v/>
      </c>
      <c r="M21" s="183" t="str">
        <f>IF('_Data inputs (all)'!$H$21="R",IF(ISTEXT('_Data inputs (all)'!M21),'_Data inputs (all)'!M21,""),IF('_Data inputs (all)'!$H$22="R","",IF(ISTEXT('_Data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IF('_Data inputs (all)'!$H$22="R",IF('_Data inputs (all)'!$J$22="Yes",'_Data inputs (all)'!F22,""),"")</f>
        <v/>
      </c>
      <c r="G22" s="183" t="str">
        <f>IF('_Data inputs (all)'!$H$22="R",IF('_Data inputs (all)'!$J$22="Yes",IF(Introduction!$A$2="English",VLOOKUP('_Data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(all)'!G20,nametranslations,5,FALSE),IF(Introduction!$A$2="Chinese",VLOOKUP('_Data inputs (all)'!G22,nametranslations,6,FALSE),IF(Introduction!$A$2="Other",VLOOKUP('_Data inputs (all)'!G22,nametranslations,7,FALSE)))))))),""),"")</f>
        <v/>
      </c>
      <c r="H22" s="190" t="str">
        <f>IF('_Data inputs (all)'!$H$22="R",IF('_Data inputs (all)'!$J$22="Yes",'_Data inputs (all)'!H22,""),"")</f>
        <v/>
      </c>
      <c r="I22" s="187" t="str">
        <f>IF('_Data inputs (all)'!$H$22="R",IF('_Data inputs (all)'!$J$22="Yes",IF(ISNUMBER('_Data inputs (all)'!I22),'_Data inputs (all)'!I22,""),""),"")</f>
        <v/>
      </c>
      <c r="J22" s="190" t="str">
        <f>IF('_Data inputs (all)'!$H$22="R",IF('_Data inputs (all)'!$J$22="Yes",IF(ISTEXT('_Data inputs (all)'!J22),'_Data inputs (all)'!J22,""),""),"")</f>
        <v/>
      </c>
      <c r="K22" s="183" t="str">
        <f>IF('_Data inputs (all)'!$H$22="R",IF('_Data inputs (all)'!$J$22="Yes",IF(ISTEXT('_Data inputs (all)'!K22),'_Data inputs (all)'!K22,""),""),"")</f>
        <v/>
      </c>
      <c r="L22" s="190" t="str">
        <f>IF('_Data inputs (all)'!$H$22="R",IF('_Data inputs (all)'!$J$22="Yes",IF(ISTEXT('_Data inputs (all)'!L22),'_Data inputs (all)'!L22,""),""),"")</f>
        <v/>
      </c>
      <c r="M22" s="183" t="str">
        <f>IF('_Data inputs (all)'!$H$22="R",IF('_Data inputs (all)'!$J$22="Yes",IF(ISTEXT('_Data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f>'E- Safely treated'!B4</f>
        <v>0</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f>'E- Safely treated'!B7</f>
        <v>0</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#DIV/0!</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#DIV/0!</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190</v>
      </c>
      <c r="C151" s="179" t="str">
        <f>IF(ISBLANK('_Data inputs (reported)'!C151),"",'_Data inputs (reported)'!C151)</f>
        <v/>
      </c>
      <c r="D151" s="105" t="s" cm="1">
        <v>190</v>
      </c>
      <c r="E151" s="106" t="s">
        <v>190</v>
      </c>
      <c r="F151" s="106" t="s" cm="1">
        <v>190</v>
      </c>
      <c r="G151" s="105" t="s" cm="1">
        <v>190</v>
      </c>
      <c r="H151" s="106" t="s">
        <v>190</v>
      </c>
      <c r="I151" s="42" t="s" cm="1">
        <v>190</v>
      </c>
      <c r="L151" s="105" t="s" cm="1">
        <v>190</v>
      </c>
      <c r="M151" s="1" t="s" cm="1">
        <v>190</v>
      </c>
      <c r="N151" s="105" t="s" cm="1">
        <v>190</v>
      </c>
    </row>
    <row xmlns:x14ac="http://schemas.microsoft.com/office/spreadsheetml/2009/9/ac" r="152" x14ac:dyDescent="0.2">
      <c r="B152" s="1" t="s">
        <v>190</v>
      </c>
      <c r="C152" s="179" t="str">
        <f>IF(ISBLANK('_Data inputs (reported)'!C152),"",'_Data inputs (reported)'!C152)</f>
        <v/>
      </c>
      <c r="D152" s="105" t="s" cm="1">
        <v>190</v>
      </c>
      <c r="E152" s="106" t="s">
        <v>190</v>
      </c>
      <c r="F152" s="106" t="s" cm="1">
        <v>190</v>
      </c>
      <c r="G152" s="105" t="s" cm="1">
        <v>190</v>
      </c>
      <c r="H152" s="106" t="s">
        <v>190</v>
      </c>
      <c r="I152" s="42" t="s" cm="1">
        <v>190</v>
      </c>
      <c r="L152" s="105" t="s" cm="1">
        <v>190</v>
      </c>
      <c r="M152" s="1" t="s" cm="1">
        <v>190</v>
      </c>
      <c r="N152" s="105" t="s" cm="1">
        <v>190</v>
      </c>
    </row>
    <row xmlns:x14ac="http://schemas.microsoft.com/office/spreadsheetml/2009/9/ac" r="153" x14ac:dyDescent="0.2">
      <c r="B153" s="1" t="s">
        <v>190</v>
      </c>
      <c r="C153" s="179" t="str">
        <f>IF(ISBLANK('_Data inputs (reported)'!C153),"",'_Data inputs (reported)'!C153)</f>
        <v/>
      </c>
      <c r="D153" s="105" t="s" cm="1">
        <v>190</v>
      </c>
      <c r="E153" s="106" t="s">
        <v>190</v>
      </c>
      <c r="F153" s="106" t="s" cm="1">
        <v>190</v>
      </c>
      <c r="G153" s="105" t="s" cm="1">
        <v>190</v>
      </c>
      <c r="H153" s="106" t="s">
        <v>190</v>
      </c>
      <c r="I153" s="42" t="s" cm="1">
        <v>190</v>
      </c>
      <c r="L153" s="105" t="s" cm="1">
        <v>190</v>
      </c>
      <c r="M153" s="1" t="s" cm="1">
        <v>190</v>
      </c>
      <c r="N153" s="105" t="s" cm="1">
        <v>190</v>
      </c>
    </row>
    <row xmlns:x14ac="http://schemas.microsoft.com/office/spreadsheetml/2009/9/ac" r="154" x14ac:dyDescent="0.2">
      <c r="B154" s="1" t="s">
        <v>190</v>
      </c>
      <c r="C154" s="179" t="str">
        <f>IF(ISBLANK('_Data inputs (reported)'!C154),"",'_Data inputs (reported)'!C154)</f>
        <v/>
      </c>
      <c r="D154" s="105" t="s" cm="1">
        <v>190</v>
      </c>
      <c r="E154" s="106" t="s">
        <v>190</v>
      </c>
      <c r="F154" s="106" t="s" cm="1">
        <v>190</v>
      </c>
      <c r="G154" s="105" t="s" cm="1">
        <v>190</v>
      </c>
      <c r="H154" s="106" t="s">
        <v>190</v>
      </c>
      <c r="I154" s="42" t="s" cm="1">
        <v>190</v>
      </c>
      <c r="L154" s="105" t="s" cm="1">
        <v>190</v>
      </c>
      <c r="M154" s="1" t="s" cm="1">
        <v>190</v>
      </c>
      <c r="N154" s="105" t="s" cm="1">
        <v>190</v>
      </c>
    </row>
    <row xmlns:x14ac="http://schemas.microsoft.com/office/spreadsheetml/2009/9/ac" r="155" x14ac:dyDescent="0.2">
      <c r="B155" s="1" t="s">
        <v>190</v>
      </c>
      <c r="C155" s="179" t="str">
        <f>IF(ISBLANK('_Data inputs (reported)'!C155),"",'_Data inputs (reported)'!C155)</f>
        <v/>
      </c>
      <c r="D155" s="105" t="s" cm="1">
        <v>190</v>
      </c>
      <c r="E155" s="106" t="s">
        <v>190</v>
      </c>
      <c r="F155" s="106" t="s" cm="1">
        <v>190</v>
      </c>
      <c r="G155" s="105" t="s" cm="1">
        <v>190</v>
      </c>
      <c r="H155" s="106" t="s">
        <v>190</v>
      </c>
      <c r="I155" s="42" t="s" cm="1">
        <v>190</v>
      </c>
      <c r="L155" s="105" t="s" cm="1">
        <v>190</v>
      </c>
      <c r="M155" s="1" t="s" cm="1">
        <v>190</v>
      </c>
      <c r="N155" s="105" t="s" cm="1">
        <v>190</v>
      </c>
    </row>
    <row xmlns:x14ac="http://schemas.microsoft.com/office/spreadsheetml/2009/9/ac" r="156" x14ac:dyDescent="0.2">
      <c r="B156" s="1" t="s">
        <v>190</v>
      </c>
      <c r="C156" s="179" t="str">
        <f>IF(ISBLANK('_Data inputs (reported)'!C156),"",'_Data inputs (reported)'!C156)</f>
        <v/>
      </c>
      <c r="D156" s="105" t="s" cm="1">
        <v>190</v>
      </c>
      <c r="E156" s="106" t="s">
        <v>190</v>
      </c>
      <c r="F156" s="106" t="s" cm="1">
        <v>190</v>
      </c>
      <c r="G156" s="105" t="s" cm="1">
        <v>190</v>
      </c>
      <c r="H156" s="106" t="s">
        <v>190</v>
      </c>
      <c r="I156" s="42" t="s" cm="1">
        <v>190</v>
      </c>
      <c r="L156" s="105" t="s" cm="1">
        <v>190</v>
      </c>
      <c r="M156" s="1" t="s" cm="1">
        <v>190</v>
      </c>
      <c r="N156" s="105" t="s" cm="1">
        <v>190</v>
      </c>
    </row>
    <row xmlns:x14ac="http://schemas.microsoft.com/office/spreadsheetml/2009/9/ac" r="157" x14ac:dyDescent="0.2">
      <c r="B157" s="1" t="s">
        <v>190</v>
      </c>
      <c r="C157" s="179" t="str">
        <f>IF(ISBLANK('_Data inputs (reported)'!C157),"",'_Data inputs (reported)'!C157)</f>
        <v/>
      </c>
      <c r="D157" s="105" t="s" cm="1">
        <v>190</v>
      </c>
      <c r="E157" s="106" t="s">
        <v>190</v>
      </c>
      <c r="F157" s="106" t="s" cm="1">
        <v>190</v>
      </c>
      <c r="G157" s="105" t="s" cm="1">
        <v>190</v>
      </c>
      <c r="H157" s="106" t="s">
        <v>190</v>
      </c>
      <c r="I157" s="42" t="s" cm="1">
        <v>190</v>
      </c>
      <c r="L157" s="105" t="s" cm="1">
        <v>190</v>
      </c>
      <c r="M157" s="1" t="s" cm="1">
        <v>190</v>
      </c>
      <c r="N157" s="105" t="s" cm="1">
        <v>190</v>
      </c>
    </row>
    <row xmlns:x14ac="http://schemas.microsoft.com/office/spreadsheetml/2009/9/ac" r="158" x14ac:dyDescent="0.2">
      <c r="B158" s="1" t="s">
        <v>190</v>
      </c>
      <c r="C158" s="179" t="str">
        <f>IF(ISBLANK('_Data inputs (reported)'!C158),"",'_Data inputs (reported)'!C158)</f>
        <v/>
      </c>
      <c r="D158" s="105" t="s" cm="1">
        <v>190</v>
      </c>
      <c r="E158" s="106" t="s">
        <v>190</v>
      </c>
      <c r="F158" s="106" t="s" cm="1">
        <v>190</v>
      </c>
      <c r="G158" s="105" t="s" cm="1">
        <v>190</v>
      </c>
      <c r="H158" s="106" t="s">
        <v>190</v>
      </c>
      <c r="I158" s="42" t="s" cm="1">
        <v>190</v>
      </c>
      <c r="L158" s="105" t="s" cm="1">
        <v>190</v>
      </c>
      <c r="M158" s="1" t="s" cm="1">
        <v>190</v>
      </c>
      <c r="N158" s="105" t="s" cm="1">
        <v>190</v>
      </c>
    </row>
    <row xmlns:x14ac="http://schemas.microsoft.com/office/spreadsheetml/2009/9/ac" r="159" x14ac:dyDescent="0.2">
      <c r="B159" s="1" t="s">
        <v>190</v>
      </c>
      <c r="C159" s="179" t="str">
        <f>IF(ISBLANK('_Data inputs (reported)'!C159),"",'_Data inputs (reported)'!C159)</f>
        <v/>
      </c>
      <c r="D159" s="105" t="s" cm="1">
        <v>190</v>
      </c>
      <c r="E159" s="106" t="s">
        <v>190</v>
      </c>
      <c r="F159" s="106" t="s" cm="1">
        <v>190</v>
      </c>
      <c r="G159" s="105" t="s" cm="1">
        <v>190</v>
      </c>
      <c r="H159" s="106" t="s">
        <v>190</v>
      </c>
      <c r="I159" s="42" t="s" cm="1">
        <v>190</v>
      </c>
      <c r="L159" s="105" t="s" cm="1">
        <v>190</v>
      </c>
      <c r="M159" s="1" t="s" cm="1">
        <v>190</v>
      </c>
      <c r="N159" s="105" t="s" cm="1">
        <v>190</v>
      </c>
    </row>
    <row xmlns:x14ac="http://schemas.microsoft.com/office/spreadsheetml/2009/9/ac" r="160" x14ac:dyDescent="0.2">
      <c r="B160" s="1" t="s">
        <v>190</v>
      </c>
      <c r="C160" s="179" t="str">
        <f>IF(ISBLANK('_Data inputs (reported)'!C160),"",'_Data inputs (reported)'!C160)</f>
        <v/>
      </c>
      <c r="D160" s="105" t="s" cm="1">
        <v>190</v>
      </c>
      <c r="E160" s="106" t="s">
        <v>190</v>
      </c>
      <c r="F160" s="106" t="s" cm="1">
        <v>190</v>
      </c>
      <c r="G160" s="105" t="s" cm="1">
        <v>190</v>
      </c>
      <c r="H160" s="106" t="s">
        <v>190</v>
      </c>
      <c r="I160" s="42" t="s" cm="1">
        <v>190</v>
      </c>
      <c r="L160" s="105" t="s" cm="1">
        <v>190</v>
      </c>
      <c r="M160" s="1" t="s" cm="1">
        <v>190</v>
      </c>
      <c r="N160" s="105" t="s" cm="1">
        <v>190</v>
      </c>
    </row>
    <row xmlns:x14ac="http://schemas.microsoft.com/office/spreadsheetml/2009/9/ac" r="161" x14ac:dyDescent="0.2">
      <c r="B161" s="1" t="s">
        <v>190</v>
      </c>
      <c r="C161" s="179" t="str">
        <f>IF(ISBLANK('_Data inputs (reported)'!C161),"",'_Data inputs (reported)'!C161)</f>
        <v/>
      </c>
      <c r="D161" s="105" t="s" cm="1">
        <v>190</v>
      </c>
      <c r="E161" s="106" t="s">
        <v>190</v>
      </c>
      <c r="F161" s="106" t="s" cm="1">
        <v>190</v>
      </c>
      <c r="G161" s="105" t="s" cm="1">
        <v>190</v>
      </c>
      <c r="H161" s="106" t="s">
        <v>190</v>
      </c>
      <c r="I161" s="42" t="s" cm="1">
        <v>190</v>
      </c>
      <c r="L161" s="105" t="s" cm="1">
        <v>190</v>
      </c>
      <c r="M161" s="1" t="s" cm="1">
        <v>190</v>
      </c>
      <c r="N161" s="105" t="s" cm="1">
        <v>190</v>
      </c>
    </row>
    <row xmlns:x14ac="http://schemas.microsoft.com/office/spreadsheetml/2009/9/ac" r="162" x14ac:dyDescent="0.2">
      <c r="B162" s="1" t="s">
        <v>190</v>
      </c>
      <c r="C162" s="179" t="str">
        <f>IF(ISBLANK('_Data inputs (reported)'!C162),"",'_Data inputs (reported)'!C162)</f>
        <v/>
      </c>
      <c r="D162" s="105" t="s" cm="1">
        <v>190</v>
      </c>
      <c r="E162" s="106" t="s">
        <v>190</v>
      </c>
      <c r="F162" s="106" t="s" cm="1">
        <v>190</v>
      </c>
      <c r="G162" s="105" t="s" cm="1">
        <v>190</v>
      </c>
      <c r="H162" s="106" t="s">
        <v>190</v>
      </c>
      <c r="I162" s="42" t="s" cm="1">
        <v>190</v>
      </c>
      <c r="L162" s="105" t="s" cm="1">
        <v>190</v>
      </c>
      <c r="M162" s="1" t="s" cm="1">
        <v>190</v>
      </c>
      <c r="N162" s="105" t="s" cm="1">
        <v>190</v>
      </c>
    </row>
    <row xmlns:x14ac="http://schemas.microsoft.com/office/spreadsheetml/2009/9/ac" r="163" x14ac:dyDescent="0.2">
      <c r="B163" s="1" t="s">
        <v>190</v>
      </c>
      <c r="C163" s="179" t="str">
        <f>IF(ISBLANK('_Data inputs (reported)'!C163),"",'_Data inputs (reported)'!C163)</f>
        <v/>
      </c>
      <c r="D163" s="105" t="s" cm="1">
        <v>190</v>
      </c>
      <c r="E163" s="106" t="s">
        <v>190</v>
      </c>
      <c r="F163" s="106" t="s" cm="1">
        <v>190</v>
      </c>
      <c r="G163" s="105" t="s" cm="1">
        <v>190</v>
      </c>
      <c r="H163" s="106" t="s">
        <v>190</v>
      </c>
      <c r="I163" s="42" t="s" cm="1">
        <v>190</v>
      </c>
      <c r="L163" s="105" t="s" cm="1">
        <v>190</v>
      </c>
      <c r="M163" s="1" t="s" cm="1">
        <v>190</v>
      </c>
      <c r="N163" s="105" t="s" cm="1">
        <v>190</v>
      </c>
    </row>
    <row xmlns:x14ac="http://schemas.microsoft.com/office/spreadsheetml/2009/9/ac" r="164" x14ac:dyDescent="0.2">
      <c r="B164" s="1" t="s">
        <v>190</v>
      </c>
      <c r="C164" s="179" t="str">
        <f>IF(ISBLANK('_Data inputs (reported)'!C164),"",'_Data inputs (reported)'!C164)</f>
        <v/>
      </c>
      <c r="D164" s="105" t="s" cm="1">
        <v>190</v>
      </c>
      <c r="E164" s="106" t="s">
        <v>190</v>
      </c>
      <c r="F164" s="106" t="s" cm="1">
        <v>190</v>
      </c>
      <c r="G164" s="105" t="s" cm="1">
        <v>190</v>
      </c>
      <c r="H164" s="106" t="s">
        <v>190</v>
      </c>
      <c r="I164" s="42" t="s" cm="1">
        <v>190</v>
      </c>
      <c r="L164" s="105" t="s" cm="1">
        <v>190</v>
      </c>
      <c r="M164" s="1" t="s" cm="1">
        <v>190</v>
      </c>
      <c r="N164" s="105" t="s" cm="1">
        <v>190</v>
      </c>
    </row>
    <row xmlns:x14ac="http://schemas.microsoft.com/office/spreadsheetml/2009/9/ac" r="165" x14ac:dyDescent="0.2">
      <c r="B165" s="1" t="s">
        <v>190</v>
      </c>
      <c r="C165" s="179" t="str">
        <f>IF(ISBLANK('_Data inputs (reported)'!C165),"",'_Data inputs (reported)'!C165)</f>
        <v/>
      </c>
      <c r="D165" s="105" t="s" cm="1">
        <v>190</v>
      </c>
      <c r="E165" s="106" t="s">
        <v>190</v>
      </c>
      <c r="F165" s="106" t="s" cm="1">
        <v>190</v>
      </c>
      <c r="G165" s="105" t="s" cm="1">
        <v>190</v>
      </c>
      <c r="H165" s="106" t="s">
        <v>190</v>
      </c>
      <c r="I165" s="42" t="s" cm="1">
        <v>190</v>
      </c>
      <c r="L165" s="105" t="s" cm="1">
        <v>190</v>
      </c>
      <c r="M165" s="1" t="s" cm="1">
        <v>190</v>
      </c>
      <c r="N165" s="105" t="s" cm="1">
        <v>190</v>
      </c>
    </row>
    <row xmlns:x14ac="http://schemas.microsoft.com/office/spreadsheetml/2009/9/ac" r="166" x14ac:dyDescent="0.2">
      <c r="B166" s="1" t="s">
        <v>190</v>
      </c>
      <c r="C166" s="179" t="str">
        <f>IF(ISBLANK('_Data inputs (reported)'!C166),"",'_Data inputs (reported)'!C166)</f>
        <v/>
      </c>
      <c r="D166" s="105" t="s" cm="1">
        <v>190</v>
      </c>
      <c r="E166" s="106" t="s">
        <v>190</v>
      </c>
      <c r="F166" s="106" t="s" cm="1">
        <v>190</v>
      </c>
      <c r="G166" s="105" t="s" cm="1">
        <v>190</v>
      </c>
      <c r="H166" s="106" t="s">
        <v>190</v>
      </c>
      <c r="I166" s="42" t="s" cm="1">
        <v>190</v>
      </c>
      <c r="L166" s="105" t="s" cm="1">
        <v>190</v>
      </c>
      <c r="M166" s="1" t="s" cm="1">
        <v>190</v>
      </c>
      <c r="N166" s="105" t="s" cm="1">
        <v>190</v>
      </c>
    </row>
    <row xmlns:x14ac="http://schemas.microsoft.com/office/spreadsheetml/2009/9/ac" r="167" x14ac:dyDescent="0.2">
      <c r="B167" s="1" t="s">
        <v>190</v>
      </c>
      <c r="C167" s="179" t="str">
        <f>IF(ISBLANK('_Data inputs (reported)'!C167),"",'_Data inputs (reported)'!C167)</f>
        <v/>
      </c>
      <c r="D167" s="105" t="s" cm="1">
        <v>190</v>
      </c>
      <c r="E167" s="106" t="s">
        <v>190</v>
      </c>
      <c r="F167" s="106" t="s" cm="1">
        <v>190</v>
      </c>
      <c r="G167" s="105" t="s" cm="1">
        <v>190</v>
      </c>
      <c r="H167" s="106" t="s">
        <v>190</v>
      </c>
      <c r="I167" s="42" t="s" cm="1">
        <v>190</v>
      </c>
      <c r="L167" s="105" t="s" cm="1">
        <v>190</v>
      </c>
      <c r="M167" s="1" t="s" cm="1">
        <v>190</v>
      </c>
      <c r="N167" s="105" t="s" cm="1">
        <v>190</v>
      </c>
    </row>
    <row xmlns:x14ac="http://schemas.microsoft.com/office/spreadsheetml/2009/9/ac" r="168" x14ac:dyDescent="0.2">
      <c r="B168" s="1" t="s">
        <v>190</v>
      </c>
      <c r="C168" s="179" t="str">
        <f>IF(ISBLANK('_Data inputs (reported)'!C168),"",'_Data inputs (reported)'!C168)</f>
        <v/>
      </c>
      <c r="D168" s="105" t="s" cm="1">
        <v>190</v>
      </c>
      <c r="E168" s="106" t="s">
        <v>190</v>
      </c>
      <c r="F168" s="106" t="s" cm="1">
        <v>190</v>
      </c>
      <c r="G168" s="105" t="s" cm="1">
        <v>190</v>
      </c>
      <c r="H168" s="106" t="s">
        <v>190</v>
      </c>
      <c r="I168" s="42" t="s" cm="1">
        <v>190</v>
      </c>
      <c r="L168" s="105" t="s" cm="1">
        <v>190</v>
      </c>
      <c r="M168" s="1" t="s" cm="1">
        <v>190</v>
      </c>
      <c r="N168" s="105" t="s" cm="1">
        <v>190</v>
      </c>
    </row>
    <row xmlns:x14ac="http://schemas.microsoft.com/office/spreadsheetml/2009/9/ac" r="169" x14ac:dyDescent="0.2">
      <c r="B169" s="1" t="s">
        <v>190</v>
      </c>
      <c r="C169" s="179" t="str">
        <f>IF(ISBLANK('_Data inputs (reported)'!C169),"",'_Data inputs (reported)'!C169)</f>
        <v/>
      </c>
      <c r="D169" s="105" t="s" cm="1">
        <v>190</v>
      </c>
      <c r="E169" s="106" t="s">
        <v>190</v>
      </c>
      <c r="F169" s="106" t="s" cm="1">
        <v>190</v>
      </c>
      <c r="G169" s="105" t="s" cm="1">
        <v>190</v>
      </c>
      <c r="H169" s="106" t="s">
        <v>190</v>
      </c>
      <c r="I169" s="42" t="s" cm="1">
        <v>190</v>
      </c>
      <c r="L169" s="105" t="s" cm="1">
        <v>190</v>
      </c>
      <c r="M169" s="1" t="s" cm="1">
        <v>190</v>
      </c>
      <c r="N169" s="105" t="s" cm="1">
        <v>190</v>
      </c>
    </row>
    <row xmlns:x14ac="http://schemas.microsoft.com/office/spreadsheetml/2009/9/ac" r="170" x14ac:dyDescent="0.2">
      <c r="B170" s="1" t="s">
        <v>190</v>
      </c>
      <c r="C170" s="179" t="str">
        <f>IF(ISBLANK('_Data inputs (reported)'!C170),"",'_Data inputs (reported)'!C170)</f>
        <v/>
      </c>
      <c r="D170" s="105" t="s" cm="1">
        <v>190</v>
      </c>
      <c r="E170" s="106" t="s">
        <v>190</v>
      </c>
      <c r="F170" s="106" t="s" cm="1">
        <v>190</v>
      </c>
      <c r="G170" s="105" t="s" cm="1">
        <v>190</v>
      </c>
      <c r="H170" s="106" t="s">
        <v>190</v>
      </c>
      <c r="I170" s="42" t="s" cm="1">
        <v>190</v>
      </c>
      <c r="L170" s="105" t="s" cm="1">
        <v>190</v>
      </c>
      <c r="M170" s="1" t="s" cm="1">
        <v>190</v>
      </c>
      <c r="N170" s="105" t="s" cm="1">
        <v>190</v>
      </c>
    </row>
    <row xmlns:x14ac="http://schemas.microsoft.com/office/spreadsheetml/2009/9/ac" r="171" x14ac:dyDescent="0.2">
      <c r="B171" s="1" t="s">
        <v>190</v>
      </c>
      <c r="C171" s="179" t="str">
        <f>IF(ISBLANK('_Data inputs (reported)'!C171),"",'_Data inputs (reported)'!C171)</f>
        <v/>
      </c>
      <c r="D171" s="105" t="s" cm="1">
        <v>190</v>
      </c>
      <c r="E171" s="106" t="s">
        <v>190</v>
      </c>
      <c r="F171" s="106" t="s" cm="1">
        <v>190</v>
      </c>
      <c r="G171" s="105" t="s" cm="1">
        <v>190</v>
      </c>
      <c r="H171" s="106" t="s">
        <v>190</v>
      </c>
      <c r="I171" s="42" t="s" cm="1">
        <v>190</v>
      </c>
      <c r="L171" s="105" t="s" cm="1">
        <v>190</v>
      </c>
      <c r="M171" s="1" t="s" cm="1">
        <v>190</v>
      </c>
      <c r="N171" s="105" t="s" cm="1">
        <v>190</v>
      </c>
    </row>
    <row xmlns:x14ac="http://schemas.microsoft.com/office/spreadsheetml/2009/9/ac" r="172" x14ac:dyDescent="0.2">
      <c r="B172" s="1" t="s">
        <v>190</v>
      </c>
      <c r="C172" s="179" t="str">
        <f>IF(ISBLANK('_Data inputs (reported)'!C172),"",'_Data inputs (reported)'!C172)</f>
        <v/>
      </c>
      <c r="D172" s="105" t="s" cm="1">
        <v>190</v>
      </c>
      <c r="E172" s="106" t="s">
        <v>190</v>
      </c>
      <c r="F172" s="106" t="s" cm="1">
        <v>190</v>
      </c>
      <c r="G172" s="105" t="s" cm="1">
        <v>190</v>
      </c>
      <c r="H172" s="106" t="s">
        <v>190</v>
      </c>
      <c r="I172" s="42" t="s" cm="1">
        <v>190</v>
      </c>
      <c r="L172" s="105" t="s" cm="1">
        <v>190</v>
      </c>
      <c r="M172" s="1" t="s" cm="1">
        <v>190</v>
      </c>
      <c r="N172" s="105" t="s" cm="1">
        <v>190</v>
      </c>
    </row>
    <row xmlns:x14ac="http://schemas.microsoft.com/office/spreadsheetml/2009/9/ac" r="173" x14ac:dyDescent="0.2">
      <c r="B173" s="1" t="s">
        <v>190</v>
      </c>
      <c r="C173" s="179" t="str">
        <f>IF(ISBLANK('_Data inputs (reported)'!C173),"",'_Data inputs (reported)'!C173)</f>
        <v/>
      </c>
      <c r="D173" s="105" t="s" cm="1">
        <v>190</v>
      </c>
      <c r="E173" s="106" t="s">
        <v>190</v>
      </c>
      <c r="F173" s="106" t="s" cm="1">
        <v>190</v>
      </c>
      <c r="G173" s="105" t="s" cm="1">
        <v>190</v>
      </c>
      <c r="H173" s="106" t="s">
        <v>190</v>
      </c>
      <c r="I173" s="42" t="s" cm="1">
        <v>190</v>
      </c>
      <c r="L173" s="105" t="s" cm="1">
        <v>190</v>
      </c>
      <c r="M173" s="1" t="s" cm="1">
        <v>190</v>
      </c>
      <c r="N173" s="105" t="s" cm="1">
        <v>190</v>
      </c>
    </row>
    <row xmlns:x14ac="http://schemas.microsoft.com/office/spreadsheetml/2009/9/ac" r="174" x14ac:dyDescent="0.2">
      <c r="B174" s="1" t="s">
        <v>190</v>
      </c>
      <c r="C174" s="179" t="str">
        <f>IF(ISBLANK('_Data inputs (reported)'!C174),"",'_Data inputs (reported)'!C174)</f>
        <v/>
      </c>
      <c r="D174" s="105" t="s" cm="1">
        <v>190</v>
      </c>
      <c r="E174" s="106" t="s">
        <v>190</v>
      </c>
      <c r="F174" s="106" t="s" cm="1">
        <v>190</v>
      </c>
      <c r="G174" s="105" t="s" cm="1">
        <v>190</v>
      </c>
      <c r="H174" s="106" t="s">
        <v>190</v>
      </c>
      <c r="I174" s="42" t="s" cm="1">
        <v>190</v>
      </c>
      <c r="L174" s="105" t="s" cm="1">
        <v>190</v>
      </c>
      <c r="M174" s="1" t="s" cm="1">
        <v>190</v>
      </c>
      <c r="N174" s="105" t="s" cm="1">
        <v>190</v>
      </c>
    </row>
    <row xmlns:x14ac="http://schemas.microsoft.com/office/spreadsheetml/2009/9/ac" r="175" x14ac:dyDescent="0.2">
      <c r="B175" s="1" t="s">
        <v>190</v>
      </c>
      <c r="C175" s="179" t="str">
        <f>IF(ISBLANK('_Data inputs (reported)'!C175),"",'_Data inputs (reported)'!C175)</f>
        <v/>
      </c>
      <c r="D175" s="105" t="s" cm="1">
        <v>190</v>
      </c>
      <c r="E175" s="106" t="s">
        <v>190</v>
      </c>
      <c r="F175" s="106" t="s" cm="1">
        <v>190</v>
      </c>
      <c r="G175" s="105" t="s" cm="1">
        <v>190</v>
      </c>
      <c r="H175" s="106" t="s">
        <v>190</v>
      </c>
      <c r="I175" s="42" t="s" cm="1">
        <v>190</v>
      </c>
      <c r="L175" s="105" t="s" cm="1">
        <v>190</v>
      </c>
      <c r="M175" s="1" t="s" cm="1">
        <v>190</v>
      </c>
      <c r="N175" s="105" t="s" cm="1">
        <v>190</v>
      </c>
    </row>
    <row xmlns:x14ac="http://schemas.microsoft.com/office/spreadsheetml/2009/9/ac" r="176" x14ac:dyDescent="0.2">
      <c r="B176" s="1" t="s">
        <v>190</v>
      </c>
      <c r="C176" s="179" t="str">
        <f>IF(ISBLANK('_Data inputs (reported)'!C176),"",'_Data inputs (reported)'!C176)</f>
        <v/>
      </c>
      <c r="D176" s="105" t="s" cm="1">
        <v>190</v>
      </c>
      <c r="E176" s="106" t="s">
        <v>190</v>
      </c>
      <c r="F176" s="106" t="s" cm="1">
        <v>190</v>
      </c>
      <c r="G176" s="105" t="s" cm="1">
        <v>190</v>
      </c>
      <c r="H176" s="106" t="s">
        <v>190</v>
      </c>
      <c r="I176" s="42" t="s" cm="1">
        <v>190</v>
      </c>
      <c r="L176" s="105" t="s" cm="1">
        <v>190</v>
      </c>
      <c r="M176" s="1" t="s" cm="1">
        <v>190</v>
      </c>
      <c r="N176" s="105" t="s" cm="1">
        <v>190</v>
      </c>
    </row>
    <row xmlns:x14ac="http://schemas.microsoft.com/office/spreadsheetml/2009/9/ac" r="177" x14ac:dyDescent="0.2">
      <c r="B177" s="1" t="s">
        <v>190</v>
      </c>
      <c r="C177" s="179" t="str">
        <f>IF(ISBLANK('_Data inputs (reported)'!C177),"",'_Data inputs (reported)'!C177)</f>
        <v/>
      </c>
      <c r="D177" s="105" t="s" cm="1">
        <v>190</v>
      </c>
      <c r="E177" s="106" t="s">
        <v>190</v>
      </c>
      <c r="F177" s="106" t="s" cm="1">
        <v>190</v>
      </c>
      <c r="G177" s="105" t="s" cm="1">
        <v>190</v>
      </c>
      <c r="H177" s="106" t="s">
        <v>190</v>
      </c>
      <c r="I177" s="42" t="s" cm="1">
        <v>190</v>
      </c>
      <c r="L177" s="105" t="s" cm="1">
        <v>190</v>
      </c>
      <c r="M177" s="1" t="s" cm="1">
        <v>190</v>
      </c>
      <c r="N177" s="105" t="s" cm="1">
        <v>190</v>
      </c>
    </row>
    <row xmlns:x14ac="http://schemas.microsoft.com/office/spreadsheetml/2009/9/ac" r="178" x14ac:dyDescent="0.2">
      <c r="B178" s="1" t="s">
        <v>190</v>
      </c>
      <c r="C178" s="179" t="str">
        <f>IF(ISBLANK('_Data inputs (reported)'!C178),"",'_Data inputs (reported)'!C178)</f>
        <v/>
      </c>
      <c r="D178" s="105" t="s" cm="1">
        <v>190</v>
      </c>
      <c r="E178" s="106" t="s">
        <v>190</v>
      </c>
      <c r="F178" s="106" t="s" cm="1">
        <v>190</v>
      </c>
      <c r="G178" s="105" t="s" cm="1">
        <v>190</v>
      </c>
      <c r="H178" s="106" t="s">
        <v>190</v>
      </c>
      <c r="I178" s="42" t="s" cm="1">
        <v>190</v>
      </c>
      <c r="L178" s="105" t="s" cm="1">
        <v>190</v>
      </c>
      <c r="M178" s="1" t="s" cm="1">
        <v>190</v>
      </c>
      <c r="N178" s="105" t="s" cm="1">
        <v>190</v>
      </c>
    </row>
    <row xmlns:x14ac="http://schemas.microsoft.com/office/spreadsheetml/2009/9/ac" r="179" x14ac:dyDescent="0.2">
      <c r="B179" s="1" t="s">
        <v>190</v>
      </c>
      <c r="C179" s="179" t="str">
        <f>IF(ISBLANK('_Data inputs (reported)'!C179),"",'_Data inputs (reported)'!C179)</f>
        <v/>
      </c>
      <c r="D179" s="105" t="s" cm="1">
        <v>190</v>
      </c>
      <c r="E179" s="106" t="s">
        <v>190</v>
      </c>
      <c r="F179" s="106" t="s" cm="1">
        <v>190</v>
      </c>
      <c r="G179" s="105" t="s" cm="1">
        <v>190</v>
      </c>
      <c r="H179" s="106" t="s">
        <v>190</v>
      </c>
      <c r="I179" s="42" t="s" cm="1">
        <v>190</v>
      </c>
      <c r="L179" s="105" t="s" cm="1">
        <v>190</v>
      </c>
      <c r="M179" s="1" t="s" cm="1">
        <v>190</v>
      </c>
      <c r="N179" s="105" t="s" cm="1">
        <v>190</v>
      </c>
    </row>
    <row xmlns:x14ac="http://schemas.microsoft.com/office/spreadsheetml/2009/9/ac" r="180" x14ac:dyDescent="0.2">
      <c r="B180" s="1" t="s">
        <v>190</v>
      </c>
      <c r="C180" s="179" t="str">
        <f>IF(ISBLANK('_Data inputs (reported)'!C180),"",'_Data inputs (reported)'!C180)</f>
        <v/>
      </c>
      <c r="D180" s="105" t="s" cm="1">
        <v>190</v>
      </c>
      <c r="E180" s="106" t="s">
        <v>190</v>
      </c>
      <c r="F180" s="106" t="s" cm="1">
        <v>190</v>
      </c>
      <c r="G180" s="105" t="s" cm="1">
        <v>190</v>
      </c>
      <c r="H180" s="106" t="s">
        <v>190</v>
      </c>
      <c r="I180" s="42" t="s" cm="1">
        <v>190</v>
      </c>
      <c r="L180" s="105" t="s" cm="1">
        <v>190</v>
      </c>
      <c r="M180" s="1" t="s" cm="1">
        <v>190</v>
      </c>
      <c r="N180" s="105" t="s" cm="1">
        <v>190</v>
      </c>
    </row>
    <row xmlns:x14ac="http://schemas.microsoft.com/office/spreadsheetml/2009/9/ac" r="181" x14ac:dyDescent="0.2">
      <c r="B181" s="1" t="s">
        <v>190</v>
      </c>
      <c r="C181" s="179" t="str">
        <f>IF(ISBLANK('_Data inputs (reported)'!C181),"",'_Data inputs (reported)'!C181)</f>
        <v/>
      </c>
      <c r="D181" s="105" t="s" cm="1">
        <v>190</v>
      </c>
      <c r="E181" s="106" t="s">
        <v>190</v>
      </c>
      <c r="F181" s="106" t="s" cm="1">
        <v>190</v>
      </c>
      <c r="G181" s="105" t="s" cm="1">
        <v>190</v>
      </c>
      <c r="H181" s="106" t="s">
        <v>190</v>
      </c>
      <c r="I181" s="42" t="s" cm="1">
        <v>190</v>
      </c>
      <c r="L181" s="105" t="s" cm="1">
        <v>190</v>
      </c>
      <c r="M181" s="1" t="s" cm="1">
        <v>190</v>
      </c>
      <c r="N181" s="105" t="s" cm="1">
        <v>190</v>
      </c>
    </row>
    <row xmlns:x14ac="http://schemas.microsoft.com/office/spreadsheetml/2009/9/ac" r="182" x14ac:dyDescent="0.2">
      <c r="B182" s="1" t="s">
        <v>190</v>
      </c>
      <c r="C182" s="179" t="str">
        <f>IF(ISBLANK('_Data inputs (reported)'!C182),"",'_Data inputs (reported)'!C182)</f>
        <v/>
      </c>
      <c r="D182" s="105" t="s" cm="1">
        <v>190</v>
      </c>
      <c r="E182" s="106" t="s">
        <v>190</v>
      </c>
      <c r="F182" s="106" t="s" cm="1">
        <v>190</v>
      </c>
      <c r="G182" s="105" t="s" cm="1">
        <v>190</v>
      </c>
      <c r="H182" s="106" t="s">
        <v>190</v>
      </c>
      <c r="I182" s="42" t="s" cm="1">
        <v>190</v>
      </c>
      <c r="L182" s="105" t="s" cm="1">
        <v>190</v>
      </c>
      <c r="M182" s="1" t="s" cm="1">
        <v>190</v>
      </c>
      <c r="N182" s="105" t="s" cm="1">
        <v>190</v>
      </c>
    </row>
    <row xmlns:x14ac="http://schemas.microsoft.com/office/spreadsheetml/2009/9/ac" r="183" x14ac:dyDescent="0.2">
      <c r="B183" s="1" t="s">
        <v>190</v>
      </c>
      <c r="C183" s="179" t="str">
        <f>IF(ISBLANK('_Data inputs (reported)'!C183),"",'_Data inputs (reported)'!C183)</f>
        <v/>
      </c>
      <c r="D183" s="105" t="s" cm="1">
        <v>190</v>
      </c>
      <c r="E183" s="106" t="s">
        <v>190</v>
      </c>
      <c r="F183" s="106" t="s" cm="1">
        <v>190</v>
      </c>
      <c r="G183" s="105" t="s" cm="1">
        <v>190</v>
      </c>
      <c r="H183" s="106" t="s">
        <v>190</v>
      </c>
      <c r="I183" s="42" t="s" cm="1">
        <v>190</v>
      </c>
      <c r="L183" s="105" t="s" cm="1">
        <v>190</v>
      </c>
      <c r="M183" s="1" t="s" cm="1">
        <v>190</v>
      </c>
      <c r="N183" s="105" t="s" cm="1">
        <v>190</v>
      </c>
    </row>
    <row xmlns:x14ac="http://schemas.microsoft.com/office/spreadsheetml/2009/9/ac" r="184" x14ac:dyDescent="0.2">
      <c r="B184" s="1" t="s">
        <v>190</v>
      </c>
      <c r="C184" s="179" t="str">
        <f>IF(ISBLANK('_Data inputs (reported)'!C184),"",'_Data inputs (reported)'!C184)</f>
        <v/>
      </c>
      <c r="D184" s="105" t="s" cm="1">
        <v>190</v>
      </c>
      <c r="E184" s="106" t="s">
        <v>190</v>
      </c>
      <c r="F184" s="106" t="s" cm="1">
        <v>190</v>
      </c>
      <c r="G184" s="105" t="s" cm="1">
        <v>190</v>
      </c>
      <c r="H184" s="106" t="s">
        <v>190</v>
      </c>
      <c r="I184" s="42" t="s" cm="1">
        <v>190</v>
      </c>
      <c r="L184" s="105" t="s" cm="1">
        <v>190</v>
      </c>
      <c r="M184" s="1" t="s" cm="1">
        <v>190</v>
      </c>
      <c r="N184" s="105" t="s" cm="1">
        <v>190</v>
      </c>
    </row>
    <row xmlns:x14ac="http://schemas.microsoft.com/office/spreadsheetml/2009/9/ac" r="185" x14ac:dyDescent="0.2">
      <c r="B185" s="1" t="s">
        <v>190</v>
      </c>
      <c r="C185" s="179" t="str">
        <f>IF(ISBLANK('_Data inputs (reported)'!C185),"",'_Data inputs (reported)'!C185)</f>
        <v/>
      </c>
      <c r="D185" s="105" t="s" cm="1">
        <v>190</v>
      </c>
      <c r="E185" s="106" t="s">
        <v>190</v>
      </c>
      <c r="F185" s="106" t="s" cm="1">
        <v>190</v>
      </c>
      <c r="G185" s="105" t="s" cm="1">
        <v>190</v>
      </c>
      <c r="H185" s="106" t="s">
        <v>190</v>
      </c>
      <c r="I185" s="42" t="s" cm="1">
        <v>190</v>
      </c>
      <c r="L185" s="105" t="s" cm="1">
        <v>190</v>
      </c>
      <c r="M185" s="1" t="s" cm="1">
        <v>190</v>
      </c>
      <c r="N185" s="105" t="s" cm="1">
        <v>190</v>
      </c>
    </row>
    <row xmlns:x14ac="http://schemas.microsoft.com/office/spreadsheetml/2009/9/ac" r="186" x14ac:dyDescent="0.2">
      <c r="B186" s="1" t="s">
        <v>190</v>
      </c>
      <c r="C186" s="179" t="str">
        <f>IF(ISBLANK('_Data inputs (reported)'!C186),"",'_Data inputs (reported)'!C186)</f>
        <v/>
      </c>
      <c r="D186" s="105" t="s" cm="1">
        <v>190</v>
      </c>
      <c r="E186" s="106" t="s">
        <v>190</v>
      </c>
      <c r="F186" s="106" t="s" cm="1">
        <v>190</v>
      </c>
      <c r="G186" s="105" t="s" cm="1">
        <v>190</v>
      </c>
      <c r="H186" s="106" t="s">
        <v>190</v>
      </c>
      <c r="I186" s="42" t="s" cm="1">
        <v>190</v>
      </c>
      <c r="L186" s="105" t="s" cm="1">
        <v>190</v>
      </c>
      <c r="M186" s="1" t="s" cm="1">
        <v>190</v>
      </c>
      <c r="N186" s="105" t="s" cm="1">
        <v>190</v>
      </c>
    </row>
    <row xmlns:x14ac="http://schemas.microsoft.com/office/spreadsheetml/2009/9/ac" r="187" x14ac:dyDescent="0.2">
      <c r="B187" s="1" t="s">
        <v>190</v>
      </c>
      <c r="C187" s="179" t="str">
        <f>IF(ISBLANK('_Data inputs (reported)'!C187),"",'_Data inputs (reported)'!C187)</f>
        <v/>
      </c>
      <c r="D187" s="105" t="s" cm="1">
        <v>190</v>
      </c>
      <c r="E187" s="106" t="s">
        <v>190</v>
      </c>
      <c r="F187" s="106" t="s" cm="1">
        <v>190</v>
      </c>
      <c r="G187" s="105" t="s" cm="1">
        <v>190</v>
      </c>
      <c r="H187" s="106" t="s">
        <v>190</v>
      </c>
      <c r="I187" s="42" t="s" cm="1">
        <v>190</v>
      </c>
      <c r="L187" s="105" t="s" cm="1">
        <v>190</v>
      </c>
      <c r="M187" s="1" t="s" cm="1">
        <v>190</v>
      </c>
      <c r="N187" s="105" t="s" cm="1">
        <v>190</v>
      </c>
    </row>
    <row xmlns:x14ac="http://schemas.microsoft.com/office/spreadsheetml/2009/9/ac" r="188" x14ac:dyDescent="0.2">
      <c r="B188" s="1" t="s">
        <v>190</v>
      </c>
      <c r="C188" s="179" t="str">
        <f>IF(ISBLANK('_Data inputs (reported)'!C188),"",'_Data inputs (reported)'!C188)</f>
        <v/>
      </c>
      <c r="D188" s="105" t="s" cm="1">
        <v>190</v>
      </c>
      <c r="E188" s="106" t="s">
        <v>190</v>
      </c>
      <c r="F188" s="106" t="s" cm="1">
        <v>190</v>
      </c>
      <c r="G188" s="105" t="s" cm="1">
        <v>190</v>
      </c>
      <c r="H188" s="106" t="s">
        <v>190</v>
      </c>
      <c r="I188" s="42" t="s" cm="1">
        <v>190</v>
      </c>
      <c r="L188" s="105" t="s" cm="1">
        <v>190</v>
      </c>
      <c r="M188" s="1" t="s" cm="1">
        <v>190</v>
      </c>
      <c r="N188" s="105" t="s" cm="1">
        <v>190</v>
      </c>
    </row>
    <row xmlns:x14ac="http://schemas.microsoft.com/office/spreadsheetml/2009/9/ac" r="189" x14ac:dyDescent="0.2">
      <c r="B189" s="1" t="s">
        <v>190</v>
      </c>
      <c r="C189" s="179" t="str">
        <f>IF(ISBLANK('_Data inputs (reported)'!C189),"",'_Data inputs (reported)'!C189)</f>
        <v/>
      </c>
      <c r="D189" s="105" t="s" cm="1">
        <v>190</v>
      </c>
      <c r="E189" s="106" t="s">
        <v>190</v>
      </c>
      <c r="F189" s="106" t="s" cm="1">
        <v>190</v>
      </c>
      <c r="G189" s="105" t="s" cm="1">
        <v>190</v>
      </c>
      <c r="H189" s="106" t="s">
        <v>190</v>
      </c>
      <c r="I189" s="42" t="s" cm="1">
        <v>190</v>
      </c>
      <c r="L189" s="105" t="s" cm="1">
        <v>190</v>
      </c>
      <c r="M189" s="1" t="s" cm="1">
        <v>190</v>
      </c>
      <c r="N189" s="105" t="s" cm="1">
        <v>190</v>
      </c>
    </row>
    <row xmlns:x14ac="http://schemas.microsoft.com/office/spreadsheetml/2009/9/ac" r="190" x14ac:dyDescent="0.2">
      <c r="B190" s="1" t="s">
        <v>190</v>
      </c>
      <c r="C190" s="179" t="str">
        <f>IF(ISBLANK('_Data inputs (reported)'!C190),"",'_Data inputs (reported)'!C190)</f>
        <v/>
      </c>
      <c r="D190" s="105" t="s" cm="1">
        <v>190</v>
      </c>
      <c r="E190" s="106" t="s">
        <v>190</v>
      </c>
      <c r="F190" s="106" t="s" cm="1">
        <v>190</v>
      </c>
      <c r="G190" s="105" t="s" cm="1">
        <v>190</v>
      </c>
      <c r="H190" s="106" t="s">
        <v>190</v>
      </c>
      <c r="I190" s="42" t="s" cm="1">
        <v>190</v>
      </c>
      <c r="L190" s="105" t="s" cm="1">
        <v>190</v>
      </c>
      <c r="M190" s="1" t="s" cm="1">
        <v>190</v>
      </c>
      <c r="N190" s="105" t="s" cm="1">
        <v>190</v>
      </c>
    </row>
    <row xmlns:x14ac="http://schemas.microsoft.com/office/spreadsheetml/2009/9/ac" r="191" x14ac:dyDescent="0.2">
      <c r="B191" s="1" t="s">
        <v>190</v>
      </c>
      <c r="C191" s="179" t="str">
        <f>IF(ISBLANK('_Data inputs (reported)'!C191),"",'_Data inputs (reported)'!C191)</f>
        <v/>
      </c>
      <c r="D191" s="105" t="s" cm="1">
        <v>190</v>
      </c>
      <c r="E191" s="106" t="s">
        <v>190</v>
      </c>
      <c r="F191" s="106" t="s" cm="1">
        <v>190</v>
      </c>
      <c r="G191" s="105" t="s" cm="1">
        <v>190</v>
      </c>
      <c r="H191" s="106" t="s">
        <v>190</v>
      </c>
      <c r="I191" s="42" t="s" cm="1">
        <v>190</v>
      </c>
      <c r="L191" s="105" t="s" cm="1">
        <v>190</v>
      </c>
      <c r="M191" s="1" t="s" cm="1">
        <v>190</v>
      </c>
      <c r="N191" s="105" t="s" cm="1">
        <v>190</v>
      </c>
    </row>
    <row xmlns:x14ac="http://schemas.microsoft.com/office/spreadsheetml/2009/9/ac" r="192" x14ac:dyDescent="0.2">
      <c r="B192" s="1" t="s">
        <v>190</v>
      </c>
      <c r="C192" s="179" t="str">
        <f>IF(ISBLANK('_Data inputs (reported)'!C192),"",'_Data inputs (reported)'!C192)</f>
        <v/>
      </c>
      <c r="D192" s="105" t="s" cm="1">
        <v>190</v>
      </c>
      <c r="E192" s="106" t="s">
        <v>190</v>
      </c>
      <c r="F192" s="106" t="s" cm="1">
        <v>190</v>
      </c>
      <c r="G192" s="105" t="s" cm="1">
        <v>190</v>
      </c>
      <c r="H192" s="106" t="s">
        <v>190</v>
      </c>
      <c r="I192" s="42" t="s" cm="1">
        <v>190</v>
      </c>
      <c r="L192" s="105" t="s" cm="1">
        <v>190</v>
      </c>
      <c r="M192" s="1" t="s" cm="1">
        <v>190</v>
      </c>
      <c r="N192" s="105" t="s" cm="1">
        <v>190</v>
      </c>
    </row>
    <row xmlns:x14ac="http://schemas.microsoft.com/office/spreadsheetml/2009/9/ac" r="193" x14ac:dyDescent="0.2">
      <c r="B193" s="1" t="s">
        <v>190</v>
      </c>
      <c r="C193" s="179" t="str">
        <f>IF(ISBLANK('_Data inputs (reported)'!C193),"",'_Data inputs (reported)'!C193)</f>
        <v/>
      </c>
      <c r="D193" s="105" t="s" cm="1">
        <v>190</v>
      </c>
      <c r="E193" s="106" t="s">
        <v>190</v>
      </c>
      <c r="F193" s="106" t="s" cm="1">
        <v>190</v>
      </c>
      <c r="G193" s="105" t="s" cm="1">
        <v>190</v>
      </c>
      <c r="H193" s="106" t="s">
        <v>190</v>
      </c>
      <c r="I193" s="42" t="s" cm="1">
        <v>190</v>
      </c>
      <c r="L193" s="105" t="s" cm="1">
        <v>190</v>
      </c>
      <c r="M193" s="1" t="s" cm="1">
        <v>190</v>
      </c>
      <c r="N193" s="105" t="s" cm="1">
        <v>190</v>
      </c>
    </row>
    <row xmlns:x14ac="http://schemas.microsoft.com/office/spreadsheetml/2009/9/ac" r="194" x14ac:dyDescent="0.2">
      <c r="B194" s="1" t="s">
        <v>190</v>
      </c>
      <c r="C194" s="179" t="str">
        <f>IF(ISBLANK('_Data inputs (reported)'!C194),"",'_Data inputs (reported)'!C194)</f>
        <v/>
      </c>
      <c r="D194" s="105" t="s" cm="1">
        <v>190</v>
      </c>
      <c r="E194" s="106" t="s">
        <v>190</v>
      </c>
      <c r="F194" s="106" t="s" cm="1">
        <v>190</v>
      </c>
      <c r="G194" s="105" t="s" cm="1">
        <v>190</v>
      </c>
      <c r="H194" s="106" t="s">
        <v>190</v>
      </c>
      <c r="I194" s="42" t="s" cm="1">
        <v>190</v>
      </c>
      <c r="L194" s="105" t="s" cm="1">
        <v>190</v>
      </c>
      <c r="M194" s="1" t="s" cm="1">
        <v>190</v>
      </c>
      <c r="N194" s="105" t="s" cm="1">
        <v>190</v>
      </c>
    </row>
    <row xmlns:x14ac="http://schemas.microsoft.com/office/spreadsheetml/2009/9/ac" r="195" x14ac:dyDescent="0.2">
      <c r="B195" s="1" t="s">
        <v>190</v>
      </c>
      <c r="C195" s="179" t="str">
        <f>IF(ISBLANK('_Data inputs (reported)'!C195),"",'_Data inputs (reported)'!C195)</f>
        <v/>
      </c>
      <c r="D195" s="105" t="s" cm="1">
        <v>190</v>
      </c>
      <c r="E195" s="106" t="s">
        <v>190</v>
      </c>
      <c r="F195" s="106" t="s" cm="1">
        <v>190</v>
      </c>
      <c r="G195" s="105" t="s" cm="1">
        <v>190</v>
      </c>
      <c r="H195" s="106" t="s">
        <v>190</v>
      </c>
      <c r="I195" s="42" t="s" cm="1">
        <v>190</v>
      </c>
      <c r="L195" s="105" t="s" cm="1">
        <v>190</v>
      </c>
      <c r="M195" s="1" t="s" cm="1">
        <v>190</v>
      </c>
      <c r="N195" s="105" t="s" cm="1">
        <v>190</v>
      </c>
    </row>
    <row xmlns:x14ac="http://schemas.microsoft.com/office/spreadsheetml/2009/9/ac" r="196" x14ac:dyDescent="0.2">
      <c r="B196" s="1" t="s">
        <v>190</v>
      </c>
      <c r="C196" s="179" t="str">
        <f>IF(ISBLANK('_Data inputs (reported)'!C196),"",'_Data inputs (reported)'!C196)</f>
        <v/>
      </c>
      <c r="D196" s="105" t="s" cm="1">
        <v>190</v>
      </c>
      <c r="E196" s="106" t="s">
        <v>190</v>
      </c>
      <c r="F196" s="106" t="s" cm="1">
        <v>190</v>
      </c>
      <c r="G196" s="105" t="s" cm="1">
        <v>190</v>
      </c>
      <c r="H196" s="106" t="s">
        <v>190</v>
      </c>
      <c r="I196" s="42" t="s" cm="1">
        <v>190</v>
      </c>
      <c r="L196" s="105" t="s" cm="1">
        <v>190</v>
      </c>
      <c r="M196" s="1" t="s" cm="1">
        <v>190</v>
      </c>
      <c r="N196" s="105" t="s" cm="1">
        <v>190</v>
      </c>
    </row>
    <row xmlns:x14ac="http://schemas.microsoft.com/office/spreadsheetml/2009/9/ac" r="197" x14ac:dyDescent="0.2">
      <c r="B197" s="1" t="s">
        <v>190</v>
      </c>
      <c r="C197" s="179" t="str">
        <f>IF(ISBLANK('_Data inputs (reported)'!C197),"",'_Data inputs (reported)'!C197)</f>
        <v/>
      </c>
      <c r="D197" s="105" t="s" cm="1">
        <v>190</v>
      </c>
      <c r="E197" s="106" t="s">
        <v>190</v>
      </c>
      <c r="F197" s="106" t="s" cm="1">
        <v>190</v>
      </c>
      <c r="G197" s="105" t="s" cm="1">
        <v>190</v>
      </c>
      <c r="H197" s="106" t="s">
        <v>190</v>
      </c>
      <c r="I197" s="42" t="s" cm="1">
        <v>190</v>
      </c>
      <c r="L197" s="105" t="s" cm="1">
        <v>190</v>
      </c>
      <c r="M197" s="1" t="s" cm="1">
        <v>190</v>
      </c>
      <c r="N197" s="105" t="s" cm="1">
        <v>190</v>
      </c>
    </row>
    <row xmlns:x14ac="http://schemas.microsoft.com/office/spreadsheetml/2009/9/ac" r="198" x14ac:dyDescent="0.2">
      <c r="B198" s="1" t="s">
        <v>190</v>
      </c>
      <c r="C198" s="179" t="str">
        <f>IF(ISBLANK('_Data inputs (reported)'!C198),"",'_Data inputs (reported)'!C198)</f>
        <v/>
      </c>
      <c r="D198" s="105" t="s" cm="1">
        <v>190</v>
      </c>
      <c r="E198" s="106" t="s">
        <v>190</v>
      </c>
      <c r="F198" s="106" t="s" cm="1">
        <v>190</v>
      </c>
      <c r="G198" s="105" t="s" cm="1">
        <v>190</v>
      </c>
      <c r="H198" s="106" t="s">
        <v>190</v>
      </c>
      <c r="I198" s="42" t="s" cm="1">
        <v>190</v>
      </c>
      <c r="L198" s="105" t="s" cm="1">
        <v>190</v>
      </c>
      <c r="M198" s="1" t="s" cm="1">
        <v>190</v>
      </c>
      <c r="N198" s="105" t="s" cm="1">
        <v>190</v>
      </c>
    </row>
    <row xmlns:x14ac="http://schemas.microsoft.com/office/spreadsheetml/2009/9/ac" r="199" x14ac:dyDescent="0.2">
      <c r="B199" s="1" t="s">
        <v>190</v>
      </c>
      <c r="C199" s="179" t="str">
        <f>IF(ISBLANK('_Data inputs (reported)'!C199),"",'_Data inputs (reported)'!C199)</f>
        <v/>
      </c>
      <c r="D199" s="105" t="s" cm="1">
        <v>190</v>
      </c>
      <c r="E199" s="106" t="s">
        <v>190</v>
      </c>
      <c r="F199" s="106" t="s" cm="1">
        <v>190</v>
      </c>
      <c r="G199" s="105" t="s" cm="1">
        <v>190</v>
      </c>
      <c r="H199" s="106" t="s">
        <v>190</v>
      </c>
      <c r="I199" s="42" t="s" cm="1">
        <v>190</v>
      </c>
      <c r="L199" s="105" t="s" cm="1">
        <v>190</v>
      </c>
      <c r="M199" s="1" t="s" cm="1">
        <v>190</v>
      </c>
      <c r="N199" s="105" t="s" cm="1">
        <v>190</v>
      </c>
    </row>
    <row xmlns:x14ac="http://schemas.microsoft.com/office/spreadsheetml/2009/9/ac" r="200" x14ac:dyDescent="0.2">
      <c r="B200" s="1" t="s">
        <v>190</v>
      </c>
      <c r="C200" s="179" t="str">
        <f>IF(ISBLANK('_Data inputs (reported)'!C200),"",'_Data inputs (reported)'!C200)</f>
        <v/>
      </c>
      <c r="D200" s="105" t="s" cm="1">
        <v>190</v>
      </c>
      <c r="E200" s="106" t="s">
        <v>190</v>
      </c>
      <c r="F200" s="106" t="s" cm="1">
        <v>190</v>
      </c>
      <c r="G200" s="105" t="s" cm="1">
        <v>190</v>
      </c>
      <c r="H200" s="106" t="s">
        <v>190</v>
      </c>
      <c r="I200" s="42" t="s" cm="1">
        <v>190</v>
      </c>
      <c r="L200" s="105" t="s" cm="1">
        <v>190</v>
      </c>
      <c r="M200" s="1" t="s" cm="1">
        <v>190</v>
      </c>
      <c r="N200" s="105" t="s" cm="1">
        <v>190</v>
      </c>
    </row>
    <row xmlns:x14ac="http://schemas.microsoft.com/office/spreadsheetml/2009/9/ac" r="201" x14ac:dyDescent="0.2">
      <c r="B201" s="1" t="s">
        <v>190</v>
      </c>
      <c r="C201" s="179" t="str">
        <f>IF(ISBLANK('_Data inputs (reported)'!C201),"",'_Data inputs (reported)'!C201)</f>
        <v/>
      </c>
      <c r="D201" s="105" t="s" cm="1">
        <v>190</v>
      </c>
      <c r="E201" s="106" t="s">
        <v>190</v>
      </c>
      <c r="F201" s="106" t="s" cm="1">
        <v>190</v>
      </c>
      <c r="G201" s="105" t="s" cm="1">
        <v>190</v>
      </c>
      <c r="H201" s="106" t="s">
        <v>190</v>
      </c>
      <c r="I201" s="42" t="s" cm="1">
        <v>190</v>
      </c>
      <c r="L201" s="105" t="s" cm="1">
        <v>190</v>
      </c>
      <c r="M201" s="1" t="s" cm="1">
        <v>190</v>
      </c>
      <c r="N201" s="105" t="s" cm="1">
        <v>190</v>
      </c>
    </row>
    <row xmlns:x14ac="http://schemas.microsoft.com/office/spreadsheetml/2009/9/ac" r="202" x14ac:dyDescent="0.2">
      <c r="B202" s="1" t="s">
        <v>190</v>
      </c>
      <c r="C202" s="179" t="str">
        <f>IF(ISBLANK('_Data inputs (reported)'!C202),"",'_Data inputs (reported)'!C202)</f>
        <v/>
      </c>
      <c r="D202" s="105" t="s" cm="1">
        <v>190</v>
      </c>
      <c r="E202" s="106" t="s">
        <v>190</v>
      </c>
      <c r="F202" s="106" t="s" cm="1">
        <v>190</v>
      </c>
      <c r="G202" s="105" t="s" cm="1">
        <v>190</v>
      </c>
      <c r="H202" s="106" t="s">
        <v>190</v>
      </c>
      <c r="I202" s="42" t="s" cm="1">
        <v>190</v>
      </c>
      <c r="L202" s="105" t="s" cm="1">
        <v>190</v>
      </c>
      <c r="M202" s="1" t="s" cm="1">
        <v>190</v>
      </c>
      <c r="N202" s="105" t="s" cm="1">
        <v>190</v>
      </c>
    </row>
    <row xmlns:x14ac="http://schemas.microsoft.com/office/spreadsheetml/2009/9/ac" r="203" x14ac:dyDescent="0.2">
      <c r="B203" s="1" t="s">
        <v>190</v>
      </c>
      <c r="C203" s="179" t="str">
        <f>IF(ISBLANK('_Data inputs (reported)'!C203),"",'_Data inputs (reported)'!C203)</f>
        <v/>
      </c>
      <c r="D203" s="105" t="s" cm="1">
        <v>190</v>
      </c>
      <c r="E203" s="106" t="s">
        <v>190</v>
      </c>
      <c r="F203" s="106" t="s" cm="1">
        <v>190</v>
      </c>
      <c r="G203" s="105" t="s" cm="1">
        <v>190</v>
      </c>
      <c r="H203" s="106" t="s">
        <v>190</v>
      </c>
      <c r="I203" s="42" t="s" cm="1">
        <v>190</v>
      </c>
      <c r="L203" s="105" t="s" cm="1">
        <v>190</v>
      </c>
      <c r="M203" s="1" t="s" cm="1">
        <v>190</v>
      </c>
      <c r="N203" s="105" t="s" cm="1">
        <v>190</v>
      </c>
    </row>
    <row xmlns:x14ac="http://schemas.microsoft.com/office/spreadsheetml/2009/9/ac" r="204" x14ac:dyDescent="0.2">
      <c r="B204" s="1" t="s">
        <v>190</v>
      </c>
      <c r="C204" s="179" t="str">
        <f>IF(ISBLANK('_Data inputs (reported)'!C204),"",'_Data inputs (reported)'!C204)</f>
        <v/>
      </c>
      <c r="D204" s="105" t="s" cm="1">
        <v>190</v>
      </c>
      <c r="E204" s="106" t="s">
        <v>190</v>
      </c>
      <c r="F204" s="106" t="s" cm="1">
        <v>190</v>
      </c>
      <c r="G204" s="105" t="s" cm="1">
        <v>190</v>
      </c>
      <c r="H204" s="106" t="s">
        <v>190</v>
      </c>
      <c r="I204" s="42" t="s" cm="1">
        <v>190</v>
      </c>
      <c r="L204" s="105" t="s" cm="1">
        <v>190</v>
      </c>
      <c r="M204" s="1" t="s" cm="1">
        <v>190</v>
      </c>
      <c r="N204" s="105" t="s" cm="1">
        <v>190</v>
      </c>
    </row>
    <row xmlns:x14ac="http://schemas.microsoft.com/office/spreadsheetml/2009/9/ac" r="205" x14ac:dyDescent="0.2">
      <c r="B205" s="1" t="s">
        <v>190</v>
      </c>
      <c r="C205" s="179" t="str">
        <f>IF(ISBLANK('_Data inputs (reported)'!C205),"",'_Data inputs (reported)'!C205)</f>
        <v/>
      </c>
      <c r="D205" s="105" t="s" cm="1">
        <v>190</v>
      </c>
      <c r="E205" s="106" t="s">
        <v>190</v>
      </c>
      <c r="F205" s="106" t="s" cm="1">
        <v>190</v>
      </c>
      <c r="G205" s="105" t="s" cm="1">
        <v>190</v>
      </c>
      <c r="H205" s="106" t="s">
        <v>190</v>
      </c>
      <c r="I205" s="42" t="s" cm="1">
        <v>190</v>
      </c>
      <c r="L205" s="105" t="s" cm="1">
        <v>190</v>
      </c>
      <c r="M205" s="1" t="s" cm="1">
        <v>190</v>
      </c>
      <c r="N205" s="105" t="s" cm="1">
        <v>190</v>
      </c>
    </row>
    <row xmlns:x14ac="http://schemas.microsoft.com/office/spreadsheetml/2009/9/ac" r="206" x14ac:dyDescent="0.2">
      <c r="B206" s="1" t="s">
        <v>190</v>
      </c>
      <c r="C206" s="179" t="str">
        <f>IF(ISBLANK('_Data inputs (reported)'!C206),"",'_Data inputs (reported)'!C206)</f>
        <v/>
      </c>
      <c r="D206" s="105" t="s" cm="1">
        <v>190</v>
      </c>
      <c r="E206" s="106" t="s">
        <v>190</v>
      </c>
      <c r="F206" s="106" t="s" cm="1">
        <v>190</v>
      </c>
      <c r="G206" s="105" t="s" cm="1">
        <v>190</v>
      </c>
      <c r="H206" s="106" t="s">
        <v>190</v>
      </c>
      <c r="I206" s="42" t="s" cm="1">
        <v>190</v>
      </c>
      <c r="L206" s="105" t="s" cm="1">
        <v>190</v>
      </c>
      <c r="M206" s="1" t="s" cm="1">
        <v>190</v>
      </c>
      <c r="N206" s="105" t="s" cm="1">
        <v>190</v>
      </c>
    </row>
    <row xmlns:x14ac="http://schemas.microsoft.com/office/spreadsheetml/2009/9/ac" r="207" x14ac:dyDescent="0.2">
      <c r="B207" s="1" t="s">
        <v>190</v>
      </c>
      <c r="C207" s="179" t="str">
        <f>IF(ISBLANK('_Data inputs (reported)'!C207),"",'_Data inputs (reported)'!C207)</f>
        <v/>
      </c>
      <c r="D207" s="105" t="s" cm="1">
        <v>190</v>
      </c>
      <c r="E207" s="106" t="s">
        <v>190</v>
      </c>
      <c r="F207" s="106" t="s" cm="1">
        <v>190</v>
      </c>
      <c r="G207" s="105" t="s" cm="1">
        <v>190</v>
      </c>
      <c r="H207" s="106" t="s">
        <v>190</v>
      </c>
      <c r="I207" s="42" t="s" cm="1">
        <v>190</v>
      </c>
      <c r="L207" s="105" t="s" cm="1">
        <v>190</v>
      </c>
      <c r="M207" s="1" t="s" cm="1">
        <v>190</v>
      </c>
      <c r="N207" s="105" t="s" cm="1">
        <v>190</v>
      </c>
    </row>
    <row xmlns:x14ac="http://schemas.microsoft.com/office/spreadsheetml/2009/9/ac" r="208" x14ac:dyDescent="0.2">
      <c r="B208" s="1" t="s">
        <v>190</v>
      </c>
      <c r="C208" s="179" t="str">
        <f>IF(ISBLANK('_Data inputs (reported)'!C208),"",'_Data inputs (reported)'!C208)</f>
        <v/>
      </c>
      <c r="D208" s="105" t="s" cm="1">
        <v>190</v>
      </c>
      <c r="E208" s="106" t="s">
        <v>190</v>
      </c>
      <c r="F208" s="106" t="s" cm="1">
        <v>190</v>
      </c>
      <c r="G208" s="105" t="s" cm="1">
        <v>190</v>
      </c>
      <c r="H208" s="106" t="s">
        <v>190</v>
      </c>
      <c r="I208" s="42" t="s" cm="1">
        <v>190</v>
      </c>
      <c r="L208" s="105" t="s" cm="1">
        <v>190</v>
      </c>
      <c r="M208" s="1" t="s" cm="1">
        <v>190</v>
      </c>
      <c r="N208" s="105" t="s" cm="1">
        <v>190</v>
      </c>
    </row>
    <row xmlns:x14ac="http://schemas.microsoft.com/office/spreadsheetml/2009/9/ac" r="209" x14ac:dyDescent="0.2">
      <c r="B209" s="1" t="s">
        <v>190</v>
      </c>
      <c r="C209" s="179" t="str">
        <f>IF(ISBLANK('_Data inputs (reported)'!C209),"",'_Data inputs (reported)'!C209)</f>
        <v/>
      </c>
      <c r="D209" s="105" t="s" cm="1">
        <v>190</v>
      </c>
      <c r="E209" s="106" t="s">
        <v>190</v>
      </c>
      <c r="F209" s="106" t="s" cm="1">
        <v>190</v>
      </c>
      <c r="G209" s="105" t="s" cm="1">
        <v>190</v>
      </c>
      <c r="H209" s="106" t="s">
        <v>190</v>
      </c>
      <c r="I209" s="42" t="s" cm="1">
        <v>190</v>
      </c>
      <c r="L209" s="105" t="s" cm="1">
        <v>190</v>
      </c>
      <c r="M209" s="1" t="s" cm="1">
        <v>190</v>
      </c>
      <c r="N209" s="105" t="s" cm="1">
        <v>190</v>
      </c>
    </row>
    <row xmlns:x14ac="http://schemas.microsoft.com/office/spreadsheetml/2009/9/ac" r="210" x14ac:dyDescent="0.2">
      <c r="B210" s="1" t="s">
        <v>190</v>
      </c>
      <c r="C210" s="179" t="str">
        <f>IF(ISBLANK('_Data inputs (reported)'!C210),"",'_Data inputs (reported)'!C210)</f>
        <v/>
      </c>
      <c r="D210" s="105" t="s" cm="1">
        <v>190</v>
      </c>
      <c r="E210" s="106" t="s">
        <v>190</v>
      </c>
      <c r="F210" s="106" t="s" cm="1">
        <v>190</v>
      </c>
      <c r="G210" s="105" t="s" cm="1">
        <v>190</v>
      </c>
      <c r="H210" s="106" t="s">
        <v>190</v>
      </c>
      <c r="I210" s="42" t="s" cm="1">
        <v>190</v>
      </c>
      <c r="L210" s="105" t="s" cm="1">
        <v>190</v>
      </c>
      <c r="M210" s="1" t="s" cm="1">
        <v>190</v>
      </c>
      <c r="N210" s="105" t="s" cm="1">
        <v>190</v>
      </c>
    </row>
    <row xmlns:x14ac="http://schemas.microsoft.com/office/spreadsheetml/2009/9/ac" r="211" x14ac:dyDescent="0.2">
      <c r="B211" s="1" t="s">
        <v>190</v>
      </c>
      <c r="C211" s="179" t="str">
        <f>IF(ISBLANK('_Data inputs (reported)'!C211),"",'_Data inputs (reported)'!C211)</f>
        <v/>
      </c>
      <c r="D211" s="105" t="s" cm="1">
        <v>190</v>
      </c>
      <c r="E211" s="106" t="s">
        <v>190</v>
      </c>
      <c r="F211" s="106" t="s" cm="1">
        <v>190</v>
      </c>
      <c r="G211" s="105" t="s" cm="1">
        <v>190</v>
      </c>
      <c r="H211" s="106" t="s">
        <v>190</v>
      </c>
      <c r="I211" s="42" t="s" cm="1">
        <v>190</v>
      </c>
      <c r="L211" s="105" t="s" cm="1">
        <v>190</v>
      </c>
      <c r="M211" s="1" t="s" cm="1">
        <v>190</v>
      </c>
      <c r="N211" s="105" t="s" cm="1">
        <v>190</v>
      </c>
    </row>
    <row xmlns:x14ac="http://schemas.microsoft.com/office/spreadsheetml/2009/9/ac" r="212" x14ac:dyDescent="0.2">
      <c r="B212" s="1" t="s">
        <v>190</v>
      </c>
      <c r="C212" s="179" t="str">
        <f>IF(ISBLANK('_Data inputs (reported)'!C212),"",'_Data inputs (reported)'!C212)</f>
        <v/>
      </c>
      <c r="D212" s="105" t="s" cm="1">
        <v>190</v>
      </c>
      <c r="E212" s="106" t="s">
        <v>190</v>
      </c>
      <c r="F212" s="106" t="s" cm="1">
        <v>190</v>
      </c>
      <c r="G212" s="105" t="s" cm="1">
        <v>190</v>
      </c>
      <c r="H212" s="106" t="s">
        <v>190</v>
      </c>
      <c r="I212" s="42" t="s" cm="1">
        <v>190</v>
      </c>
      <c r="L212" s="105" t="s" cm="1">
        <v>190</v>
      </c>
      <c r="M212" s="1" t="s" cm="1">
        <v>190</v>
      </c>
      <c r="N212" s="105" t="s" cm="1">
        <v>190</v>
      </c>
    </row>
    <row xmlns:x14ac="http://schemas.microsoft.com/office/spreadsheetml/2009/9/ac" r="213" x14ac:dyDescent="0.2">
      <c r="B213" s="1" t="s">
        <v>190</v>
      </c>
      <c r="C213" s="179" t="str">
        <f>IF(ISBLANK('_Data inputs (reported)'!C213),"",'_Data inputs (reported)'!C213)</f>
        <v/>
      </c>
      <c r="D213" s="105" t="s" cm="1">
        <v>190</v>
      </c>
      <c r="E213" s="106" t="s">
        <v>190</v>
      </c>
      <c r="F213" s="106" t="s" cm="1">
        <v>190</v>
      </c>
      <c r="G213" s="105" t="s" cm="1">
        <v>190</v>
      </c>
      <c r="H213" s="106" t="s">
        <v>190</v>
      </c>
      <c r="I213" s="42" t="s" cm="1">
        <v>190</v>
      </c>
      <c r="L213" s="105" t="s" cm="1">
        <v>190</v>
      </c>
      <c r="M213" s="1" t="s" cm="1">
        <v>190</v>
      </c>
      <c r="N213" s="105" t="s" cm="1">
        <v>190</v>
      </c>
    </row>
    <row xmlns:x14ac="http://schemas.microsoft.com/office/spreadsheetml/2009/9/ac" r="214" x14ac:dyDescent="0.2">
      <c r="B214" s="1" t="s">
        <v>190</v>
      </c>
      <c r="C214" s="179" t="str">
        <f>IF(ISBLANK('_Data inputs (reported)'!C214),"",'_Data inputs (reported)'!C214)</f>
        <v/>
      </c>
      <c r="D214" s="105" t="s" cm="1">
        <v>190</v>
      </c>
      <c r="E214" s="106" t="s">
        <v>190</v>
      </c>
      <c r="F214" s="106" t="s" cm="1">
        <v>190</v>
      </c>
      <c r="G214" s="105" t="s" cm="1">
        <v>190</v>
      </c>
      <c r="H214" s="106" t="s">
        <v>190</v>
      </c>
      <c r="I214" s="42" t="s" cm="1">
        <v>190</v>
      </c>
      <c r="L214" s="105" t="s" cm="1">
        <v>190</v>
      </c>
      <c r="M214" s="1" t="s" cm="1">
        <v>190</v>
      </c>
      <c r="N214" s="105" t="s" cm="1">
        <v>190</v>
      </c>
    </row>
    <row xmlns:x14ac="http://schemas.microsoft.com/office/spreadsheetml/2009/9/ac" r="215" x14ac:dyDescent="0.2">
      <c r="B215" s="1" t="s">
        <v>190</v>
      </c>
      <c r="C215" s="179" t="str">
        <f>IF(ISBLANK('_Data inputs (reported)'!C215),"",'_Data inputs (reported)'!C215)</f>
        <v/>
      </c>
      <c r="D215" s="105" t="s" cm="1">
        <v>190</v>
      </c>
      <c r="E215" s="106" t="s">
        <v>190</v>
      </c>
      <c r="F215" s="106" t="s" cm="1">
        <v>190</v>
      </c>
      <c r="G215" s="105" t="s" cm="1">
        <v>190</v>
      </c>
      <c r="H215" s="106" t="s">
        <v>190</v>
      </c>
      <c r="I215" s="42" t="s" cm="1">
        <v>190</v>
      </c>
      <c r="L215" s="105" t="s" cm="1">
        <v>190</v>
      </c>
      <c r="M215" s="1" t="s" cm="1">
        <v>190</v>
      </c>
      <c r="N215" s="105" t="s" cm="1">
        <v>190</v>
      </c>
    </row>
    <row xmlns:x14ac="http://schemas.microsoft.com/office/spreadsheetml/2009/9/ac" r="216" x14ac:dyDescent="0.2">
      <c r="B216" s="1" t="s">
        <v>190</v>
      </c>
      <c r="C216" s="179" t="str">
        <f>IF(ISBLANK('_Data inputs (reported)'!C216),"",'_Data inputs (reported)'!C216)</f>
        <v/>
      </c>
      <c r="D216" s="105" t="s" cm="1">
        <v>190</v>
      </c>
      <c r="E216" s="106" t="s">
        <v>190</v>
      </c>
      <c r="F216" s="106" t="s" cm="1">
        <v>190</v>
      </c>
      <c r="G216" s="105" t="s" cm="1">
        <v>190</v>
      </c>
      <c r="H216" s="106" t="s">
        <v>190</v>
      </c>
      <c r="I216" s="42" t="s" cm="1">
        <v>190</v>
      </c>
      <c r="L216" s="105" t="s" cm="1">
        <v>190</v>
      </c>
      <c r="M216" s="1" t="s" cm="1">
        <v>190</v>
      </c>
      <c r="N216" s="105" t="s" cm="1">
        <v>190</v>
      </c>
    </row>
    <row xmlns:x14ac="http://schemas.microsoft.com/office/spreadsheetml/2009/9/ac" r="217" x14ac:dyDescent="0.2">
      <c r="B217" s="1" t="s">
        <v>190</v>
      </c>
      <c r="C217" s="179" t="str">
        <f>IF(ISBLANK('_Data inputs (reported)'!C217),"",'_Data inputs (reported)'!C217)</f>
        <v/>
      </c>
      <c r="D217" s="105" t="s" cm="1">
        <v>190</v>
      </c>
      <c r="E217" s="106" t="s">
        <v>190</v>
      </c>
      <c r="F217" s="106" t="s" cm="1">
        <v>190</v>
      </c>
      <c r="G217" s="105" t="s" cm="1">
        <v>190</v>
      </c>
      <c r="H217" s="106" t="s">
        <v>190</v>
      </c>
      <c r="I217" s="42" t="s" cm="1">
        <v>190</v>
      </c>
      <c r="L217" s="105" t="s" cm="1">
        <v>190</v>
      </c>
      <c r="M217" s="1" t="s" cm="1">
        <v>190</v>
      </c>
      <c r="N217" s="105" t="s" cm="1">
        <v>190</v>
      </c>
    </row>
    <row xmlns:x14ac="http://schemas.microsoft.com/office/spreadsheetml/2009/9/ac" r="218" x14ac:dyDescent="0.2">
      <c r="B218" s="1" t="s">
        <v>190</v>
      </c>
      <c r="C218" s="179" t="str">
        <f>IF(ISBLANK('_Data inputs (reported)'!C218),"",'_Data inputs (reported)'!C218)</f>
        <v/>
      </c>
      <c r="D218" s="105" t="s" cm="1">
        <v>190</v>
      </c>
      <c r="E218" s="106" t="s">
        <v>190</v>
      </c>
      <c r="F218" s="106" t="s" cm="1">
        <v>190</v>
      </c>
      <c r="G218" s="105" t="s" cm="1">
        <v>190</v>
      </c>
      <c r="H218" s="106" t="s">
        <v>190</v>
      </c>
      <c r="I218" s="42" t="s" cm="1">
        <v>190</v>
      </c>
      <c r="L218" s="105" t="s" cm="1">
        <v>190</v>
      </c>
      <c r="M218" s="1" t="s" cm="1">
        <v>190</v>
      </c>
      <c r="N218" s="105" t="s" cm="1">
        <v>190</v>
      </c>
    </row>
    <row xmlns:x14ac="http://schemas.microsoft.com/office/spreadsheetml/2009/9/ac" r="219" x14ac:dyDescent="0.2">
      <c r="B219" s="1" t="s">
        <v>190</v>
      </c>
      <c r="C219" s="179" t="str">
        <f>IF(ISBLANK('_Data inputs (reported)'!C219),"",'_Data inputs (reported)'!C219)</f>
        <v/>
      </c>
      <c r="D219" s="105" t="s" cm="1">
        <v>190</v>
      </c>
      <c r="E219" s="106" t="s">
        <v>190</v>
      </c>
      <c r="F219" s="106" t="s" cm="1">
        <v>190</v>
      </c>
      <c r="G219" s="105" t="s" cm="1">
        <v>190</v>
      </c>
      <c r="H219" s="106" t="s">
        <v>190</v>
      </c>
      <c r="I219" s="42" t="s" cm="1">
        <v>190</v>
      </c>
      <c r="L219" s="105" t="s" cm="1">
        <v>190</v>
      </c>
      <c r="M219" s="1" t="s" cm="1">
        <v>190</v>
      </c>
      <c r="N219" s="105" t="s" cm="1">
        <v>190</v>
      </c>
    </row>
    <row xmlns:x14ac="http://schemas.microsoft.com/office/spreadsheetml/2009/9/ac" r="220" x14ac:dyDescent="0.2">
      <c r="B220" s="1" t="s">
        <v>190</v>
      </c>
      <c r="C220" s="179" t="str">
        <f>IF(ISBLANK('_Data inputs (reported)'!C220),"",'_Data inputs (reported)'!C220)</f>
        <v/>
      </c>
      <c r="D220" s="105" t="s" cm="1">
        <v>190</v>
      </c>
      <c r="E220" s="106" t="s">
        <v>190</v>
      </c>
      <c r="F220" s="106" t="s" cm="1">
        <v>190</v>
      </c>
      <c r="G220" s="105" t="s" cm="1">
        <v>190</v>
      </c>
      <c r="H220" s="106" t="s">
        <v>190</v>
      </c>
      <c r="I220" s="42" t="s" cm="1">
        <v>190</v>
      </c>
      <c r="L220" s="105" t="s" cm="1">
        <v>190</v>
      </c>
      <c r="M220" s="1" t="s" cm="1">
        <v>190</v>
      </c>
      <c r="N220" s="105" t="s" cm="1">
        <v>190</v>
      </c>
    </row>
    <row xmlns:x14ac="http://schemas.microsoft.com/office/spreadsheetml/2009/9/ac" r="221" x14ac:dyDescent="0.2">
      <c r="B221" s="1" t="s">
        <v>190</v>
      </c>
      <c r="C221" s="179" t="str">
        <f>IF(ISBLANK('_Data inputs (reported)'!C221),"",'_Data inputs (reported)'!C221)</f>
        <v/>
      </c>
      <c r="D221" s="105" t="s" cm="1">
        <v>190</v>
      </c>
      <c r="E221" s="106" t="s">
        <v>190</v>
      </c>
      <c r="F221" s="106" t="s" cm="1">
        <v>190</v>
      </c>
      <c r="G221" s="105" t="s" cm="1">
        <v>190</v>
      </c>
      <c r="H221" s="106" t="s">
        <v>190</v>
      </c>
      <c r="I221" s="42" t="s" cm="1">
        <v>190</v>
      </c>
      <c r="L221" s="105" t="s" cm="1">
        <v>190</v>
      </c>
      <c r="M221" s="1" t="s" cm="1">
        <v>190</v>
      </c>
      <c r="N221" s="105" t="s" cm="1">
        <v>190</v>
      </c>
    </row>
    <row xmlns:x14ac="http://schemas.microsoft.com/office/spreadsheetml/2009/9/ac" r="222" x14ac:dyDescent="0.2">
      <c r="B222" s="1" t="s">
        <v>190</v>
      </c>
      <c r="C222" s="179" t="str">
        <f>IF(ISBLANK('_Data inputs (reported)'!C222),"",'_Data inputs (reported)'!C222)</f>
        <v/>
      </c>
      <c r="D222" s="105" t="s" cm="1">
        <v>190</v>
      </c>
      <c r="E222" s="106" t="s">
        <v>190</v>
      </c>
      <c r="F222" s="106" t="s" cm="1">
        <v>190</v>
      </c>
      <c r="G222" s="105" t="s" cm="1">
        <v>190</v>
      </c>
      <c r="H222" s="106" t="s">
        <v>190</v>
      </c>
      <c r="I222" s="42" t="s" cm="1">
        <v>190</v>
      </c>
      <c r="L222" s="105" t="s" cm="1">
        <v>190</v>
      </c>
      <c r="M222" s="1" t="s" cm="1">
        <v>190</v>
      </c>
      <c r="N222" s="105" t="s" cm="1">
        <v>190</v>
      </c>
    </row>
    <row xmlns:x14ac="http://schemas.microsoft.com/office/spreadsheetml/2009/9/ac" r="223" x14ac:dyDescent="0.2">
      <c r="B223" s="1" t="s">
        <v>190</v>
      </c>
      <c r="C223" s="179" t="str">
        <f>IF(ISBLANK('_Data inputs (reported)'!C223),"",'_Data inputs (reported)'!C223)</f>
        <v/>
      </c>
      <c r="D223" s="105" t="s" cm="1">
        <v>190</v>
      </c>
      <c r="E223" s="106" t="s">
        <v>190</v>
      </c>
      <c r="F223" s="106" t="s" cm="1">
        <v>190</v>
      </c>
      <c r="G223" s="105" t="s" cm="1">
        <v>190</v>
      </c>
      <c r="H223" s="106" t="s">
        <v>190</v>
      </c>
      <c r="I223" s="42" t="s" cm="1">
        <v>190</v>
      </c>
      <c r="L223" s="105" t="s" cm="1">
        <v>190</v>
      </c>
      <c r="M223" s="1" t="s" cm="1">
        <v>190</v>
      </c>
      <c r="N223" s="105" t="s" cm="1">
        <v>190</v>
      </c>
    </row>
    <row xmlns:x14ac="http://schemas.microsoft.com/office/spreadsheetml/2009/9/ac" r="224" x14ac:dyDescent="0.2">
      <c r="B224" s="1" t="s">
        <v>190</v>
      </c>
      <c r="C224" s="179" t="str">
        <f>IF(ISBLANK('_Data inputs (reported)'!C224),"",'_Data inputs (reported)'!C224)</f>
        <v/>
      </c>
      <c r="D224" s="105" t="s" cm="1">
        <v>190</v>
      </c>
      <c r="E224" s="106" t="s">
        <v>190</v>
      </c>
      <c r="F224" s="106" t="s" cm="1">
        <v>190</v>
      </c>
      <c r="G224" s="105" t="s" cm="1">
        <v>190</v>
      </c>
      <c r="H224" s="106" t="s">
        <v>190</v>
      </c>
      <c r="I224" s="42" t="s" cm="1">
        <v>190</v>
      </c>
      <c r="L224" s="105" t="s" cm="1">
        <v>190</v>
      </c>
      <c r="M224" s="1" t="s" cm="1">
        <v>190</v>
      </c>
      <c r="N224" s="105" t="s" cm="1">
        <v>190</v>
      </c>
    </row>
    <row xmlns:x14ac="http://schemas.microsoft.com/office/spreadsheetml/2009/9/ac" r="225" x14ac:dyDescent="0.2">
      <c r="B225" s="1" t="s">
        <v>190</v>
      </c>
      <c r="C225" s="179" t="str">
        <f>IF(ISBLANK('_Data inputs (reported)'!C225),"",'_Data inputs (reported)'!C225)</f>
        <v/>
      </c>
      <c r="D225" s="105" t="s" cm="1">
        <v>190</v>
      </c>
      <c r="E225" s="106" t="s">
        <v>190</v>
      </c>
      <c r="F225" s="106" t="s" cm="1">
        <v>190</v>
      </c>
      <c r="G225" s="105" t="s" cm="1">
        <v>190</v>
      </c>
      <c r="H225" s="106" t="s">
        <v>190</v>
      </c>
      <c r="I225" s="42" t="s" cm="1">
        <v>190</v>
      </c>
      <c r="L225" s="105" t="s" cm="1">
        <v>190</v>
      </c>
      <c r="M225" s="1" t="s" cm="1">
        <v>190</v>
      </c>
      <c r="N225" s="105" t="s" cm="1">
        <v>190</v>
      </c>
    </row>
    <row xmlns:x14ac="http://schemas.microsoft.com/office/spreadsheetml/2009/9/ac" r="226" x14ac:dyDescent="0.2">
      <c r="B226" s="1" t="s">
        <v>190</v>
      </c>
      <c r="C226" s="179" t="str">
        <f>IF(ISBLANK('_Data inputs (reported)'!C226),"",'_Data inputs (reported)'!C226)</f>
        <v/>
      </c>
      <c r="D226" s="105" t="s" cm="1">
        <v>190</v>
      </c>
      <c r="E226" s="106" t="s">
        <v>190</v>
      </c>
      <c r="F226" s="106" t="s" cm="1">
        <v>190</v>
      </c>
      <c r="G226" s="105" t="s" cm="1">
        <v>190</v>
      </c>
      <c r="H226" s="106" t="s">
        <v>190</v>
      </c>
      <c r="I226" s="42" t="s" cm="1">
        <v>190</v>
      </c>
      <c r="L226" s="105" t="s" cm="1">
        <v>190</v>
      </c>
      <c r="M226" s="1" t="s" cm="1">
        <v>190</v>
      </c>
      <c r="N226" s="105" t="s" cm="1">
        <v>190</v>
      </c>
    </row>
    <row xmlns:x14ac="http://schemas.microsoft.com/office/spreadsheetml/2009/9/ac" r="227" x14ac:dyDescent="0.2">
      <c r="B227" s="1" t="s">
        <v>190</v>
      </c>
      <c r="C227" s="179" t="str">
        <f>IF(ISBLANK('_Data inputs (reported)'!C227),"",'_Data inputs (reported)'!C227)</f>
        <v/>
      </c>
      <c r="D227" s="105" t="s" cm="1">
        <v>190</v>
      </c>
      <c r="E227" s="106" t="s">
        <v>190</v>
      </c>
      <c r="F227" s="106" t="s" cm="1">
        <v>190</v>
      </c>
      <c r="G227" s="105" t="s" cm="1">
        <v>190</v>
      </c>
      <c r="H227" s="106" t="s">
        <v>190</v>
      </c>
      <c r="I227" s="42" t="s" cm="1">
        <v>190</v>
      </c>
      <c r="L227" s="105" t="s" cm="1">
        <v>190</v>
      </c>
      <c r="M227" s="1" t="s" cm="1">
        <v>190</v>
      </c>
      <c r="N227" s="105" t="s" cm="1">
        <v>190</v>
      </c>
    </row>
    <row xmlns:x14ac="http://schemas.microsoft.com/office/spreadsheetml/2009/9/ac" r="228" x14ac:dyDescent="0.2">
      <c r="B228" s="1" t="s">
        <v>190</v>
      </c>
      <c r="C228" s="179" t="str">
        <f>IF(ISBLANK('_Data inputs (reported)'!C228),"",'_Data inputs (reported)'!C228)</f>
        <v/>
      </c>
      <c r="D228" s="105" t="s" cm="1">
        <v>190</v>
      </c>
      <c r="E228" s="106" t="s">
        <v>190</v>
      </c>
      <c r="F228" s="106" t="s" cm="1">
        <v>190</v>
      </c>
      <c r="G228" s="105" t="s" cm="1">
        <v>190</v>
      </c>
      <c r="H228" s="106" t="s">
        <v>190</v>
      </c>
      <c r="I228" s="42" t="s" cm="1">
        <v>190</v>
      </c>
      <c r="L228" s="105" t="s" cm="1">
        <v>190</v>
      </c>
      <c r="M228" s="1" t="s" cm="1">
        <v>190</v>
      </c>
      <c r="N228" s="105" t="s" cm="1">
        <v>190</v>
      </c>
    </row>
    <row xmlns:x14ac="http://schemas.microsoft.com/office/spreadsheetml/2009/9/ac" r="229" x14ac:dyDescent="0.2">
      <c r="B229" s="1" t="s">
        <v>190</v>
      </c>
      <c r="C229" s="179" t="str">
        <f>IF(ISBLANK('_Data inputs (reported)'!C229),"",'_Data inputs (reported)'!C229)</f>
        <v/>
      </c>
      <c r="D229" s="105" t="s" cm="1">
        <v>190</v>
      </c>
      <c r="E229" s="106" t="s">
        <v>190</v>
      </c>
      <c r="F229" s="106" t="s" cm="1">
        <v>190</v>
      </c>
      <c r="G229" s="105" t="s" cm="1">
        <v>190</v>
      </c>
      <c r="H229" s="106" t="s">
        <v>190</v>
      </c>
      <c r="I229" s="42" t="s" cm="1">
        <v>190</v>
      </c>
      <c r="L229" s="105" t="s" cm="1">
        <v>190</v>
      </c>
      <c r="M229" s="1" t="s" cm="1">
        <v>190</v>
      </c>
      <c r="N229" s="105" t="s" cm="1">
        <v>190</v>
      </c>
    </row>
    <row xmlns:x14ac="http://schemas.microsoft.com/office/spreadsheetml/2009/9/ac" r="230" x14ac:dyDescent="0.2">
      <c r="B230" s="1" t="s">
        <v>190</v>
      </c>
      <c r="C230" s="179" t="str">
        <f>IF(ISBLANK('_Data inputs (reported)'!C230),"",'_Data inputs (reported)'!C230)</f>
        <v/>
      </c>
      <c r="D230" s="105" t="s" cm="1">
        <v>190</v>
      </c>
      <c r="E230" s="106" t="s">
        <v>190</v>
      </c>
      <c r="F230" s="106" t="s" cm="1">
        <v>190</v>
      </c>
      <c r="G230" s="105" t="s" cm="1">
        <v>190</v>
      </c>
      <c r="H230" s="106" t="s">
        <v>190</v>
      </c>
      <c r="I230" s="42" t="s" cm="1">
        <v>190</v>
      </c>
      <c r="L230" s="105" t="s" cm="1">
        <v>190</v>
      </c>
      <c r="M230" s="1" t="s" cm="1">
        <v>190</v>
      </c>
      <c r="N230" s="105" t="s" cm="1">
        <v>190</v>
      </c>
    </row>
    <row xmlns:x14ac="http://schemas.microsoft.com/office/spreadsheetml/2009/9/ac" r="231" x14ac:dyDescent="0.2">
      <c r="B231" s="1" t="s">
        <v>190</v>
      </c>
      <c r="C231" s="179" t="str">
        <f>IF(ISBLANK('_Data inputs (reported)'!C231),"",'_Data inputs (reported)'!C231)</f>
        <v/>
      </c>
      <c r="D231" s="105" t="s" cm="1">
        <v>190</v>
      </c>
      <c r="E231" s="106" t="s">
        <v>190</v>
      </c>
      <c r="F231" s="106" t="s" cm="1">
        <v>190</v>
      </c>
      <c r="G231" s="105" t="s" cm="1">
        <v>190</v>
      </c>
      <c r="H231" s="106" t="s">
        <v>190</v>
      </c>
      <c r="I231" s="42" t="s" cm="1">
        <v>190</v>
      </c>
      <c r="L231" s="105" t="s" cm="1">
        <v>190</v>
      </c>
      <c r="M231" s="1" t="s" cm="1">
        <v>190</v>
      </c>
      <c r="N231" s="105" t="s" cm="1">
        <v>190</v>
      </c>
    </row>
    <row xmlns:x14ac="http://schemas.microsoft.com/office/spreadsheetml/2009/9/ac" r="232" x14ac:dyDescent="0.2">
      <c r="B232" s="1" t="s">
        <v>190</v>
      </c>
      <c r="C232" s="179" t="str">
        <f>IF(ISBLANK('_Data inputs (reported)'!C232),"",'_Data inputs (reported)'!C232)</f>
        <v/>
      </c>
      <c r="D232" s="105" t="s" cm="1">
        <v>190</v>
      </c>
      <c r="E232" s="106" t="s">
        <v>190</v>
      </c>
      <c r="F232" s="106" t="s" cm="1">
        <v>190</v>
      </c>
      <c r="G232" s="105" t="s" cm="1">
        <v>190</v>
      </c>
      <c r="H232" s="106" t="s">
        <v>190</v>
      </c>
      <c r="I232" s="42" t="s" cm="1">
        <v>190</v>
      </c>
      <c r="L232" s="105" t="s" cm="1">
        <v>190</v>
      </c>
      <c r="M232" s="1" t="s" cm="1">
        <v>190</v>
      </c>
      <c r="N232" s="105" t="s" cm="1">
        <v>190</v>
      </c>
    </row>
    <row xmlns:x14ac="http://schemas.microsoft.com/office/spreadsheetml/2009/9/ac" r="233" x14ac:dyDescent="0.2">
      <c r="B233" s="1" t="s">
        <v>190</v>
      </c>
      <c r="C233" s="179" t="str">
        <f>IF(ISBLANK('_Data inputs (reported)'!C233),"",'_Data inputs (reported)'!C233)</f>
        <v/>
      </c>
      <c r="D233" s="105" t="s" cm="1">
        <v>190</v>
      </c>
      <c r="E233" s="106" t="s">
        <v>190</v>
      </c>
      <c r="F233" s="106" t="s" cm="1">
        <v>190</v>
      </c>
      <c r="G233" s="105" t="s" cm="1">
        <v>190</v>
      </c>
      <c r="H233" s="106" t="s">
        <v>190</v>
      </c>
      <c r="I233" s="42" t="s" cm="1">
        <v>190</v>
      </c>
      <c r="L233" s="105" t="s" cm="1">
        <v>190</v>
      </c>
      <c r="M233" s="1" t="s" cm="1">
        <v>190</v>
      </c>
      <c r="N233" s="105" t="s" cm="1">
        <v>190</v>
      </c>
    </row>
    <row xmlns:x14ac="http://schemas.microsoft.com/office/spreadsheetml/2009/9/ac" r="234" x14ac:dyDescent="0.2">
      <c r="B234" s="1" t="s">
        <v>190</v>
      </c>
      <c r="C234" s="179" t="str">
        <f>IF(ISBLANK('_Data inputs (reported)'!C234),"",'_Data inputs (reported)'!C234)</f>
        <v/>
      </c>
      <c r="D234" s="105" t="s" cm="1">
        <v>190</v>
      </c>
      <c r="E234" s="106" t="s">
        <v>190</v>
      </c>
      <c r="F234" s="106" t="s" cm="1">
        <v>190</v>
      </c>
      <c r="G234" s="105" t="s" cm="1">
        <v>190</v>
      </c>
      <c r="H234" s="106" t="s">
        <v>190</v>
      </c>
      <c r="I234" s="42" t="s" cm="1">
        <v>190</v>
      </c>
      <c r="L234" s="105" t="s" cm="1">
        <v>190</v>
      </c>
      <c r="M234" s="1" t="s" cm="1">
        <v>190</v>
      </c>
      <c r="N234" s="105" t="s" cm="1">
        <v>190</v>
      </c>
    </row>
    <row xmlns:x14ac="http://schemas.microsoft.com/office/spreadsheetml/2009/9/ac" r="235" x14ac:dyDescent="0.2">
      <c r="B235" s="1" t="s">
        <v>190</v>
      </c>
      <c r="C235" s="179" t="str">
        <f>IF(ISBLANK('_Data inputs (reported)'!C235),"",'_Data inputs (reported)'!C235)</f>
        <v/>
      </c>
      <c r="D235" s="105" t="s" cm="1">
        <v>190</v>
      </c>
      <c r="E235" s="106" t="s">
        <v>190</v>
      </c>
      <c r="F235" s="106" t="s" cm="1">
        <v>190</v>
      </c>
      <c r="G235" s="105" t="s" cm="1">
        <v>190</v>
      </c>
      <c r="H235" s="106" t="s">
        <v>190</v>
      </c>
      <c r="I235" s="42" t="s" cm="1">
        <v>190</v>
      </c>
      <c r="L235" s="105" t="s" cm="1">
        <v>190</v>
      </c>
      <c r="M235" s="1" t="s" cm="1">
        <v>190</v>
      </c>
      <c r="N235" s="105" t="s" cm="1">
        <v>190</v>
      </c>
    </row>
    <row xmlns:x14ac="http://schemas.microsoft.com/office/spreadsheetml/2009/9/ac" r="236" x14ac:dyDescent="0.2">
      <c r="B236" s="1" t="s">
        <v>190</v>
      </c>
      <c r="C236" s="179" t="str">
        <f>IF(ISBLANK('_Data inputs (reported)'!C236),"",'_Data inputs (reported)'!C236)</f>
        <v/>
      </c>
      <c r="D236" s="105" t="s" cm="1">
        <v>190</v>
      </c>
      <c r="E236" s="106" t="s">
        <v>190</v>
      </c>
      <c r="F236" s="106" t="s" cm="1">
        <v>190</v>
      </c>
      <c r="G236" s="105" t="s" cm="1">
        <v>190</v>
      </c>
      <c r="H236" s="106" t="s">
        <v>190</v>
      </c>
      <c r="I236" s="42" t="s" cm="1">
        <v>190</v>
      </c>
      <c r="L236" s="105" t="s" cm="1">
        <v>190</v>
      </c>
      <c r="M236" s="1" t="s" cm="1">
        <v>190</v>
      </c>
      <c r="N236" s="105" t="s" cm="1">
        <v>190</v>
      </c>
    </row>
    <row xmlns:x14ac="http://schemas.microsoft.com/office/spreadsheetml/2009/9/ac" r="237" x14ac:dyDescent="0.2">
      <c r="B237" s="1" t="s">
        <v>190</v>
      </c>
      <c r="C237" s="179" t="str">
        <f>IF(ISBLANK('_Data inputs (reported)'!C237),"",'_Data inputs (reported)'!C237)</f>
        <v/>
      </c>
      <c r="D237" s="105" t="s" cm="1">
        <v>190</v>
      </c>
      <c r="E237" s="106" t="s">
        <v>190</v>
      </c>
      <c r="F237" s="106" t="s" cm="1">
        <v>190</v>
      </c>
      <c r="G237" s="105" t="s" cm="1">
        <v>190</v>
      </c>
      <c r="H237" s="106" t="s">
        <v>190</v>
      </c>
      <c r="I237" s="42" t="s" cm="1">
        <v>190</v>
      </c>
      <c r="L237" s="105" t="s" cm="1">
        <v>190</v>
      </c>
      <c r="M237" s="1" t="s" cm="1">
        <v>190</v>
      </c>
      <c r="N237" s="105" t="s" cm="1">
        <v>190</v>
      </c>
    </row>
    <row xmlns:x14ac="http://schemas.microsoft.com/office/spreadsheetml/2009/9/ac" r="238" x14ac:dyDescent="0.2">
      <c r="B238" s="1" t="s">
        <v>190</v>
      </c>
      <c r="C238" s="179" t="str">
        <f>IF(ISBLANK('_Data inputs (reported)'!C238),"",'_Data inputs (reported)'!C238)</f>
        <v/>
      </c>
      <c r="D238" s="105" t="s" cm="1">
        <v>190</v>
      </c>
      <c r="E238" s="106" t="s">
        <v>190</v>
      </c>
      <c r="F238" s="106" t="s" cm="1">
        <v>190</v>
      </c>
      <c r="G238" s="105" t="s" cm="1">
        <v>190</v>
      </c>
      <c r="H238" s="106" t="s">
        <v>190</v>
      </c>
      <c r="I238" s="42" t="s" cm="1">
        <v>190</v>
      </c>
      <c r="L238" s="105" t="s" cm="1">
        <v>190</v>
      </c>
      <c r="M238" s="1" t="s" cm="1">
        <v>190</v>
      </c>
      <c r="N238" s="105" t="s" cm="1">
        <v>190</v>
      </c>
    </row>
    <row xmlns:x14ac="http://schemas.microsoft.com/office/spreadsheetml/2009/9/ac" r="239" x14ac:dyDescent="0.2">
      <c r="B239" s="1" t="s">
        <v>190</v>
      </c>
      <c r="C239" s="179" t="str">
        <f>IF(ISBLANK('_Data inputs (reported)'!C239),"",'_Data inputs (reported)'!C239)</f>
        <v/>
      </c>
      <c r="D239" s="105" t="s" cm="1">
        <v>190</v>
      </c>
      <c r="E239" s="106" t="s">
        <v>190</v>
      </c>
      <c r="F239" s="106" t="s" cm="1">
        <v>190</v>
      </c>
      <c r="G239" s="105" t="s" cm="1">
        <v>190</v>
      </c>
      <c r="H239" s="106" t="s">
        <v>190</v>
      </c>
      <c r="I239" s="42" t="s" cm="1">
        <v>190</v>
      </c>
      <c r="L239" s="105" t="s" cm="1">
        <v>190</v>
      </c>
      <c r="M239" s="1" t="s" cm="1">
        <v>190</v>
      </c>
      <c r="N239" s="105" t="s" cm="1">
        <v>190</v>
      </c>
    </row>
    <row xmlns:x14ac="http://schemas.microsoft.com/office/spreadsheetml/2009/9/ac" r="240" x14ac:dyDescent="0.2">
      <c r="B240" s="1" t="s">
        <v>190</v>
      </c>
      <c r="C240" s="179" t="str">
        <f>IF(ISBLANK('_Data inputs (reported)'!C240),"",'_Data inputs (reported)'!C240)</f>
        <v/>
      </c>
      <c r="D240" s="105" t="s" cm="1">
        <v>190</v>
      </c>
      <c r="E240" s="106" t="s">
        <v>190</v>
      </c>
      <c r="F240" s="106" t="s" cm="1">
        <v>190</v>
      </c>
      <c r="G240" s="105" t="s" cm="1">
        <v>190</v>
      </c>
      <c r="H240" s="106" t="s">
        <v>190</v>
      </c>
      <c r="I240" s="42" t="s" cm="1">
        <v>190</v>
      </c>
      <c r="L240" s="105" t="s" cm="1">
        <v>190</v>
      </c>
      <c r="M240" s="1" t="s" cm="1">
        <v>190</v>
      </c>
      <c r="N240" s="105" t="s" cm="1">
        <v>190</v>
      </c>
    </row>
    <row xmlns:x14ac="http://schemas.microsoft.com/office/spreadsheetml/2009/9/ac" r="241" x14ac:dyDescent="0.2">
      <c r="B241" s="1" t="s">
        <v>190</v>
      </c>
      <c r="C241" s="179" t="str">
        <f>IF(ISBLANK('_Data inputs (reported)'!C241),"",'_Data inputs (reported)'!C241)</f>
        <v/>
      </c>
      <c r="D241" s="105" t="s" cm="1">
        <v>190</v>
      </c>
      <c r="E241" s="106" t="s">
        <v>190</v>
      </c>
      <c r="F241" s="106" t="s" cm="1">
        <v>190</v>
      </c>
      <c r="G241" s="105" t="s" cm="1">
        <v>190</v>
      </c>
      <c r="H241" s="106" t="s">
        <v>190</v>
      </c>
      <c r="I241" s="42" t="s" cm="1">
        <v>190</v>
      </c>
      <c r="L241" s="105" t="s" cm="1">
        <v>190</v>
      </c>
      <c r="M241" s="1" t="s" cm="1">
        <v>190</v>
      </c>
      <c r="N241" s="105" t="s" cm="1">
        <v>190</v>
      </c>
    </row>
    <row xmlns:x14ac="http://schemas.microsoft.com/office/spreadsheetml/2009/9/ac" r="242" x14ac:dyDescent="0.2">
      <c r="B242" s="1" t="s">
        <v>190</v>
      </c>
      <c r="C242" s="179" t="str">
        <f>IF(ISBLANK('_Data inputs (reported)'!C242),"",'_Data inputs (reported)'!C242)</f>
        <v/>
      </c>
      <c r="D242" s="105" t="s" cm="1">
        <v>190</v>
      </c>
      <c r="E242" s="106" t="s">
        <v>190</v>
      </c>
      <c r="F242" s="106" t="s" cm="1">
        <v>190</v>
      </c>
      <c r="G242" s="105" t="s" cm="1">
        <v>190</v>
      </c>
      <c r="H242" s="106" t="s">
        <v>190</v>
      </c>
      <c r="I242" s="42" t="s" cm="1">
        <v>190</v>
      </c>
      <c r="L242" s="105" t="s" cm="1">
        <v>190</v>
      </c>
      <c r="M242" s="1" t="s" cm="1">
        <v>190</v>
      </c>
      <c r="N242" s="105" t="s" cm="1">
        <v>190</v>
      </c>
    </row>
    <row xmlns:x14ac="http://schemas.microsoft.com/office/spreadsheetml/2009/9/ac" r="243" x14ac:dyDescent="0.2">
      <c r="B243" s="1" t="s">
        <v>190</v>
      </c>
      <c r="C243" s="179" t="str">
        <f>IF(ISBLANK('_Data inputs (reported)'!C243),"",'_Data inputs (reported)'!C243)</f>
        <v/>
      </c>
      <c r="D243" s="105" t="s" cm="1">
        <v>190</v>
      </c>
      <c r="E243" s="106" t="s">
        <v>190</v>
      </c>
      <c r="F243" s="106" t="s" cm="1">
        <v>190</v>
      </c>
      <c r="G243" s="105" t="s" cm="1">
        <v>190</v>
      </c>
      <c r="H243" s="106" t="s">
        <v>190</v>
      </c>
      <c r="I243" s="42" t="s" cm="1">
        <v>190</v>
      </c>
      <c r="L243" s="105" t="s" cm="1">
        <v>190</v>
      </c>
      <c r="M243" s="1" t="s" cm="1">
        <v>190</v>
      </c>
      <c r="N243" s="105" t="s" cm="1">
        <v>190</v>
      </c>
    </row>
    <row xmlns:x14ac="http://schemas.microsoft.com/office/spreadsheetml/2009/9/ac" r="244" x14ac:dyDescent="0.2">
      <c r="B244" s="1" t="s">
        <v>190</v>
      </c>
      <c r="C244" s="179" t="str">
        <f>IF(ISBLANK('_Data inputs (reported)'!C244),"",'_Data inputs (reported)'!C244)</f>
        <v/>
      </c>
      <c r="D244" s="105" t="s" cm="1">
        <v>190</v>
      </c>
      <c r="E244" s="106" t="s">
        <v>190</v>
      </c>
      <c r="F244" s="106" t="s" cm="1">
        <v>190</v>
      </c>
      <c r="G244" s="105" t="s" cm="1">
        <v>190</v>
      </c>
      <c r="H244" s="106" t="s">
        <v>190</v>
      </c>
      <c r="I244" s="42" t="s" cm="1">
        <v>190</v>
      </c>
      <c r="L244" s="105" t="s" cm="1">
        <v>190</v>
      </c>
      <c r="M244" s="1" t="s" cm="1">
        <v>190</v>
      </c>
      <c r="N244" s="105" t="s" cm="1">
        <v>190</v>
      </c>
    </row>
    <row xmlns:x14ac="http://schemas.microsoft.com/office/spreadsheetml/2009/9/ac" r="245" x14ac:dyDescent="0.2">
      <c r="B245" s="1" t="s">
        <v>190</v>
      </c>
      <c r="C245" s="179" t="str">
        <f>IF(ISBLANK('_Data inputs (reported)'!C245),"",'_Data inputs (reported)'!C245)</f>
        <v/>
      </c>
      <c r="D245" s="105" t="s" cm="1">
        <v>190</v>
      </c>
      <c r="E245" s="106" t="s">
        <v>190</v>
      </c>
      <c r="F245" s="106" t="s" cm="1">
        <v>190</v>
      </c>
      <c r="G245" s="105" t="s" cm="1">
        <v>190</v>
      </c>
      <c r="H245" s="106" t="s">
        <v>190</v>
      </c>
      <c r="I245" s="42" t="s" cm="1">
        <v>190</v>
      </c>
      <c r="L245" s="105" t="s" cm="1">
        <v>190</v>
      </c>
      <c r="M245" s="1" t="s" cm="1">
        <v>190</v>
      </c>
      <c r="N245" s="105" t="s" cm="1">
        <v>190</v>
      </c>
    </row>
    <row xmlns:x14ac="http://schemas.microsoft.com/office/spreadsheetml/2009/9/ac" r="246" x14ac:dyDescent="0.2">
      <c r="B246" s="1" t="s">
        <v>190</v>
      </c>
      <c r="C246" s="179" t="str">
        <f>IF(ISBLANK('_Data inputs (reported)'!C246),"",'_Data inputs (reported)'!C246)</f>
        <v/>
      </c>
      <c r="D246" s="105" t="s" cm="1">
        <v>190</v>
      </c>
      <c r="E246" s="106" t="s">
        <v>190</v>
      </c>
      <c r="F246" s="106" t="s" cm="1">
        <v>190</v>
      </c>
      <c r="G246" s="105" t="s" cm="1">
        <v>190</v>
      </c>
      <c r="H246" s="106" t="s">
        <v>190</v>
      </c>
      <c r="I246" s="42" t="s" cm="1">
        <v>190</v>
      </c>
      <c r="L246" s="105" t="s" cm="1">
        <v>190</v>
      </c>
      <c r="M246" s="1" t="s" cm="1">
        <v>190</v>
      </c>
      <c r="N246" s="105" t="s" cm="1">
        <v>190</v>
      </c>
    </row>
    <row xmlns:x14ac="http://schemas.microsoft.com/office/spreadsheetml/2009/9/ac" r="247" x14ac:dyDescent="0.2">
      <c r="B247" s="1" t="s">
        <v>190</v>
      </c>
      <c r="C247" s="179" t="str">
        <f>IF(ISBLANK('_Data inputs (reported)'!C247),"",'_Data inputs (reported)'!C247)</f>
        <v/>
      </c>
      <c r="D247" s="105" t="s" cm="1">
        <v>190</v>
      </c>
      <c r="E247" s="106" t="s">
        <v>190</v>
      </c>
      <c r="F247" s="106" t="s" cm="1">
        <v>190</v>
      </c>
      <c r="G247" s="105" t="s" cm="1">
        <v>190</v>
      </c>
      <c r="H247" s="106" t="s">
        <v>190</v>
      </c>
      <c r="I247" s="42" t="s" cm="1">
        <v>190</v>
      </c>
      <c r="L247" s="105" t="s" cm="1">
        <v>190</v>
      </c>
      <c r="M247" s="1" t="s" cm="1">
        <v>190</v>
      </c>
      <c r="N247" s="105" t="s" cm="1">
        <v>190</v>
      </c>
    </row>
    <row xmlns:x14ac="http://schemas.microsoft.com/office/spreadsheetml/2009/9/ac" r="248" x14ac:dyDescent="0.2">
      <c r="B248" s="1" t="s">
        <v>190</v>
      </c>
      <c r="C248" s="179" t="str">
        <f>IF(ISBLANK('_Data inputs (reported)'!C248),"",'_Data inputs (reported)'!C248)</f>
        <v/>
      </c>
      <c r="D248" s="105" t="s" cm="1">
        <v>190</v>
      </c>
      <c r="E248" s="106" t="s">
        <v>190</v>
      </c>
      <c r="F248" s="106" t="s" cm="1">
        <v>190</v>
      </c>
      <c r="G248" s="105" t="s" cm="1">
        <v>190</v>
      </c>
      <c r="H248" s="106" t="s">
        <v>190</v>
      </c>
      <c r="I248" s="42" t="s" cm="1">
        <v>190</v>
      </c>
      <c r="L248" s="105" t="s" cm="1">
        <v>190</v>
      </c>
      <c r="M248" s="1" t="s" cm="1">
        <v>190</v>
      </c>
      <c r="N248" s="105" t="s" cm="1">
        <v>190</v>
      </c>
    </row>
    <row xmlns:x14ac="http://schemas.microsoft.com/office/spreadsheetml/2009/9/ac" r="249" x14ac:dyDescent="0.2">
      <c r="B249" s="1" t="s">
        <v>190</v>
      </c>
      <c r="C249" s="179" t="str">
        <f>IF(ISBLANK('_Data inputs (reported)'!C249),"",'_Data inputs (reported)'!C249)</f>
        <v/>
      </c>
      <c r="D249" s="105" t="s" cm="1">
        <v>190</v>
      </c>
      <c r="E249" s="106" t="s">
        <v>190</v>
      </c>
      <c r="F249" s="106" t="s" cm="1">
        <v>190</v>
      </c>
      <c r="G249" s="105" t="s" cm="1">
        <v>190</v>
      </c>
      <c r="H249" s="106" t="s">
        <v>190</v>
      </c>
      <c r="I249" s="42" t="s" cm="1">
        <v>190</v>
      </c>
      <c r="L249" s="105" t="s" cm="1">
        <v>190</v>
      </c>
      <c r="M249" s="1" t="s" cm="1">
        <v>190</v>
      </c>
      <c r="N249" s="105" t="s" cm="1">
        <v>190</v>
      </c>
    </row>
    <row xmlns:x14ac="http://schemas.microsoft.com/office/spreadsheetml/2009/9/ac" r="250" x14ac:dyDescent="0.2">
      <c r="B250" s="1" t="s">
        <v>190</v>
      </c>
      <c r="C250" s="179" t="str">
        <f>IF(ISBLANK('_Data inputs (reported)'!C250),"",'_Data inputs (reported)'!C250)</f>
        <v/>
      </c>
      <c r="D250" s="105" t="s" cm="1">
        <v>190</v>
      </c>
      <c r="E250" s="106" t="s">
        <v>190</v>
      </c>
      <c r="F250" s="106" t="s" cm="1">
        <v>190</v>
      </c>
      <c r="G250" s="105" t="s" cm="1">
        <v>190</v>
      </c>
      <c r="H250" s="106" t="s">
        <v>190</v>
      </c>
      <c r="I250" s="42" t="s" cm="1">
        <v>190</v>
      </c>
      <c r="L250" s="105" t="s" cm="1">
        <v>190</v>
      </c>
      <c r="M250" s="1" t="s" cm="1">
        <v>190</v>
      </c>
      <c r="N250" s="105" t="s" cm="1">
        <v>190</v>
      </c>
    </row>
  </sheetData>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3"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3"/>
      <c r="C2" s="193"/>
      <c r="D2" s="193"/>
      <c r="E2" s="193"/>
      <c r="F2" s="193"/>
      <c r="G2" s="193"/>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1" t="str">
        <f>HLOOKUP(Introduction!$A$2,nametranslations,21,FALSE)</f>
        <v>Variable name</v>
      </c>
      <c r="B4" s="192"/>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3"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3" t="str">
        <f>HLOOKUP(Introduction!$A$2,nametranslations,97,FALSE) &amp; "(" &amp; Introduction!D6 &amp;", 2020)"</f>
        <v>Part B: Estimation of household wastewater generated by stream (sanitation facility type)(, 2020)</v>
      </c>
      <c r="C2" s="193" t="str">
        <f>HLOOKUP(Introduction!$A$2,nametranslations,97,FALSE) &amp; "(" &amp; Introduction!E6 &amp;", 2020)"</f>
        <v>Part B: Estimation of household wastewater generated by stream (sanitation facility type)(, 2020)</v>
      </c>
      <c r="D2" s="193" t="str">
        <f>HLOOKUP(Introduction!$A$2,nametranslations,97,FALSE) &amp; "(" &amp; Introduction!F6 &amp;", 2020)"</f>
        <v>Part B: Estimation of household wastewater generated by stream (sanitation facility type)(, 2020)</v>
      </c>
      <c r="E2" s="193" t="str">
        <f>HLOOKUP(Introduction!$A$2,nametranslations,97,FALSE) &amp; "(" &amp; Introduction!G6 &amp;", 2020)"</f>
        <v>Part B: Estimation of household wastewater generated by stream (sanitation facility type)(, 2020)</v>
      </c>
      <c r="F2" s="193" t="str">
        <f>HLOOKUP(Introduction!$A$2,nametranslations,97,FALSE) &amp; "(" &amp; Introduction!H6 &amp;", 2020)"</f>
        <v>Part B: Estimation of household wastewater generated by stream (sanitation facility type)(, 2020)</v>
      </c>
      <c r="G2" s="193" t="str">
        <f>HLOOKUP(Introduction!$A$2,nametranslations,97,FALSE) &amp; "(" &amp; Introduction!I6 &amp;", 2020)"</f>
        <v>Part B: Estimation of household wastewater generated by stream (sanitation facility type)(, 2020)</v>
      </c>
      <c r="H2" s="193" t="str">
        <f>HLOOKUP(Introduction!$A$2,nametranslations,97,FALSE) &amp; "(" &amp; Introduction!J6 &amp;", 2020)"</f>
        <v>Part B: Estimation of household wastewater generated by stream (sanitation facility type)(, 2020)</v>
      </c>
      <c r="I2" s="193" t="str">
        <f>HLOOKUP(Introduction!$A$2,nametranslations,97,FALSE) &amp; "(" &amp; Introduction!K6 &amp;", 2020)"</f>
        <v>Part B: Estimation of household wastewater generated by stream (sanitation facility type)(, 2020)</v>
      </c>
      <c r="J2" s="193" t="str">
        <f>HLOOKUP(Introduction!$A$2,nametranslations,97,FALSE) &amp; "(" &amp; Introduction!L6 &amp;", 2020)"</f>
        <v>Part B: Estimation of household wastewater generated by stream (sanitation facility type)(, 2020)</v>
      </c>
      <c r="K2" s="193" t="str">
        <f>HLOOKUP(Introduction!$A$2,nametranslations,97,FALSE) &amp; "(" &amp; Introduction!M6 &amp;", 2020)"</f>
        <v>Part B: Estimation of household wastewater generated by stream (sanitation facility type)(, 2020)</v>
      </c>
      <c r="L2" s="193" t="str">
        <f>HLOOKUP(Introduction!$A$2,nametranslations,97,FALSE) &amp; "(" &amp; Introduction!N6 &amp;", 2020)"</f>
        <v>Part B: Estimation of household wastewater generated by stream (sanitation facility type)(, 2020)</v>
      </c>
      <c r="M2" s="193"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8" t="str">
        <f>HLOOKUP(Introduction!$A$2,nametranslations,99,FALSE)</f>
        <v>Household sanitation facility coverage</v>
      </c>
      <c r="B3" s="199"/>
      <c r="C3" s="199"/>
      <c r="D3" s="200"/>
      <c r="E3" s="199" t="str">
        <f>HLOOKUP(Introduction!$A$2,nametranslations,100,FALSE)</f>
        <v>Household wastewater generated by sanitation facility type</v>
      </c>
      <c r="F3" s="199"/>
      <c r="G3" s="199"/>
      <c r="H3" s="199"/>
      <c r="I3" s="199"/>
      <c r="J3" s="200"/>
    </row>
    <row xmlns:x14ac="http://schemas.microsoft.com/office/spreadsheetml/2009/9/ac" r="4" ht="71.25" customHeight="true" x14ac:dyDescent="0.2">
      <c r="A4" s="107" t="str">
        <f>HLOOKUP(Introduction!$A$2,nametranslations,101,FALSE)</f>
        <v>Type of sanitation facility</v>
      </c>
      <c r="B4" s="195" t="str">
        <f>HLOOKUP(Introduction!$A$2,nametranslations,102,FALSE)</f>
        <v>Proportion of population
[%]</v>
      </c>
      <c r="C4" s="196" t="str">
        <f>HLOOKUP(Introduction!$A$2,nametranslations,101,FALSE)</f>
        <v>Type of sanitation facility</v>
      </c>
      <c r="D4" s="197" t="str">
        <f>HLOOKUP(Introduction!$A$2,nametranslations,101,FALSE)</f>
        <v>Type of sanitation facility</v>
      </c>
      <c r="E4" s="195" t="str">
        <f>HLOOKUP(Introduction!$A$2,nametranslations,103,FALSE)</f>
        <v>Volume 
[million m3/year]</v>
      </c>
      <c r="F4" s="196"/>
      <c r="G4" s="197"/>
      <c r="H4" s="195" t="str">
        <f>HLOOKUP(Introduction!$A$2,nametranslations,104,FALSE)</f>
        <v>Proportion of volume
[%]</v>
      </c>
      <c r="I4" s="196"/>
      <c r="J4" s="197"/>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4"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4" t="str">
        <f>HLOOKUP(Introduction!$A$2,nametranslations,110,FALSE)</f>
        <v>Data requirements for a country estimate:</v>
      </c>
      <c r="C13" s="194" t="str">
        <f>HLOOKUP(Introduction!$A$2,nametranslations,110,FALSE)</f>
        <v>Data requirements for a country estimate:</v>
      </c>
      <c r="D13" s="194" t="str">
        <f>HLOOKUP(Introduction!$A$2,nametranslations,110,FALSE)</f>
        <v>Data requirements for a country estimate:</v>
      </c>
      <c r="E13" s="194" t="str">
        <f>HLOOKUP(Introduction!$A$2,nametranslations,110,FALSE)</f>
        <v>Data requirements for a country estimate:</v>
      </c>
      <c r="F13" s="194" t="str">
        <f>HLOOKUP(Introduction!$A$2,nametranslations,110,FALSE)</f>
        <v>Data requirements for a country estimate:</v>
      </c>
      <c r="G13" s="194" t="str">
        <f>HLOOKUP(Introduction!$A$2,nametranslations,110,FALSE)</f>
        <v>Data requirements for a country estimate:</v>
      </c>
      <c r="H13" s="194" t="str">
        <f>HLOOKUP(Introduction!$A$2,nametranslations,110,FALSE)</f>
        <v>Data requirements for a country estimate:</v>
      </c>
      <c r="I13" s="194" t="str">
        <f>HLOOKUP(Introduction!$A$2,nametranslations,110,FALSE)</f>
        <v>Data requirements for a country estimate:</v>
      </c>
      <c r="J13" s="194" t="str">
        <f>HLOOKUP(Introduction!$A$2,nametranslations,110,FALSE)</f>
        <v>Data requirements for a country estimate:</v>
      </c>
      <c r="K13" s="194" t="str">
        <f>HLOOKUP(Introduction!$A$2,nametranslations,110,FALSE)</f>
        <v>Data requirements for a country estimate:</v>
      </c>
      <c r="L13" s="194" t="str">
        <f>HLOOKUP(Introduction!$A$2,nametranslations,110,FALSE)</f>
        <v>Data requirements for a country estimate:</v>
      </c>
      <c r="M13" s="194" t="str">
        <f>HLOOKUP(Introduction!$A$2,nametranslations,110,FALSE)</f>
        <v>Data requirements for a country estimate:</v>
      </c>
    </row>
    <row xmlns:x14ac="http://schemas.microsoft.com/office/spreadsheetml/2009/9/ac" r="14" x14ac:dyDescent="0.2">
      <c r="A14" s="194" t="str">
        <f>HLOOKUP(Introduction!$A$2,nametranslations,110,FALSE)</f>
        <v>Data requirements for a country estimate:</v>
      </c>
      <c r="B14" s="194" t="str">
        <f>HLOOKUP(Introduction!$A$2,nametranslations,110,FALSE)</f>
        <v>Data requirements for a country estimate:</v>
      </c>
      <c r="C14" s="194" t="str">
        <f>HLOOKUP(Introduction!$A$2,nametranslations,110,FALSE)</f>
        <v>Data requirements for a country estimate:</v>
      </c>
      <c r="D14" s="194" t="str">
        <f>HLOOKUP(Introduction!$A$2,nametranslations,110,FALSE)</f>
        <v>Data requirements for a country estimate:</v>
      </c>
      <c r="E14" s="194" t="str">
        <f>HLOOKUP(Introduction!$A$2,nametranslations,110,FALSE)</f>
        <v>Data requirements for a country estimate:</v>
      </c>
      <c r="F14" s="194" t="str">
        <f>HLOOKUP(Introduction!$A$2,nametranslations,110,FALSE)</f>
        <v>Data requirements for a country estimate:</v>
      </c>
      <c r="G14" s="194" t="str">
        <f>HLOOKUP(Introduction!$A$2,nametranslations,110,FALSE)</f>
        <v>Data requirements for a country estimate:</v>
      </c>
      <c r="H14" s="194" t="str">
        <f>HLOOKUP(Introduction!$A$2,nametranslations,110,FALSE)</f>
        <v>Data requirements for a country estimate:</v>
      </c>
      <c r="I14" s="194" t="str">
        <f>HLOOKUP(Introduction!$A$2,nametranslations,110,FALSE)</f>
        <v>Data requirements for a country estimate:</v>
      </c>
      <c r="J14" s="194" t="str">
        <f>HLOOKUP(Introduction!$A$2,nametranslations,110,FALSE)</f>
        <v>Data requirements for a country estimate:</v>
      </c>
      <c r="K14" s="194" t="str">
        <f>HLOOKUP(Introduction!$A$2,nametranslations,110,FALSE)</f>
        <v>Data requirements for a country estimate:</v>
      </c>
      <c r="L14" s="194" t="str">
        <f>HLOOKUP(Introduction!$A$2,nametranslations,110,FALSE)</f>
        <v>Data requirements for a country estimate:</v>
      </c>
      <c r="M14" s="194"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3"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3"/>
      <c r="C2" s="193"/>
      <c r="D2" s="193"/>
      <c r="E2" s="193"/>
      <c r="F2" s="193"/>
      <c r="G2" s="193"/>
    </row>
    <row xmlns:x14ac="http://schemas.microsoft.com/office/spreadsheetml/2009/9/ac" r="3" ht="35" customHeight="true" thickBot="true" x14ac:dyDescent="0.25">
      <c r="A3" s="191" t="str">
        <f>HLOOKUP(Introduction!$A$2,nametranslations,21,FALSE)</f>
        <v>Variable name</v>
      </c>
      <c r="B3" s="192"/>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f>_xlfn.SINGLE(IF(ISBLANK(_xlfn.SINGLE(v20_)),"",v20_))</f>
        <v>0</v>
      </c>
      <c r="E8" s="72" t="str">
        <f>HLOOKUP(Introduction!$A$2,nametranslations,73,FALSE)</f>
        <v>Percentage</v>
      </c>
      <c r="F8" s="91">
        <f>'Data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120</v>
      </c>
      <c r="D9" s="163" t="str">
        <f>_xlfn.SINGLE(IF(ISBLANK(_xlfn.SINGLE(v21_)),"",v21_))</f>
        <v/>
      </c>
      <c r="E9" s="89" t="str">
        <f>HLOOKUP(Introduction!$A$2,nametranslations,73,FALSE)</f>
        <v>Percentage</v>
      </c>
      <c r="F9" s="91" t="str">
        <f>'Data inputs (all)'!H22</f>
        <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1"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1"/>
      <c r="C25" s="201"/>
      <c r="D25" s="201"/>
      <c r="E25" s="201"/>
      <c r="F25" s="201"/>
      <c r="G25" s="201"/>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2"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2"/>
      <c r="C2" s="202"/>
      <c r="D2" s="202"/>
      <c r="E2" s="202"/>
      <c r="F2" s="202"/>
      <c r="G2" s="202"/>
      <c r="H2" s="202"/>
      <c r="I2" s="202"/>
      <c r="J2" s="202"/>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3" t="str">
        <f>HLOOKUP(Introduction!$A$2,nametranslations,103,FALSE)</f>
        <v>Volume 
[million m3/year]</v>
      </c>
      <c r="C3" s="204"/>
      <c r="D3" s="205"/>
      <c r="E3" s="203" t="str">
        <f>HLOOKUP(Introduction!$A$2,nametranslations,143,FALSE)</f>
        <v>Proportion
of total household wastewater generated
(%)</v>
      </c>
      <c r="F3" s="204"/>
      <c r="G3" s="205"/>
      <c r="H3" s="203" t="str">
        <f>HLOOKUP(Introduction!$A$2,nametranslations,144,FALSE)</f>
        <v>Proportion
of volume generated in each wastewater stream
(%)</v>
      </c>
      <c r="I3" s="204"/>
      <c r="J3" s="205"/>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2"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2"/>
      <c r="C2" s="202"/>
      <c r="D2" s="202"/>
      <c r="E2" s="202"/>
      <c r="F2" s="202"/>
      <c r="G2" s="202"/>
      <c r="H2" s="202"/>
      <c r="I2" s="202"/>
      <c r="J2" s="202"/>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8" t="str">
        <f>HLOOKUP(Introduction!$A$2,nametranslations,103,FALSE)</f>
        <v>Volume 
[million m3/year]</v>
      </c>
      <c r="C3" s="199"/>
      <c r="D3" s="200"/>
      <c r="E3" s="198" t="str">
        <f>HLOOKUP(Introduction!$A$2,nametranslations,143,FALSE)</f>
        <v>Proportion
of total household wastewater generated
(%)</v>
      </c>
      <c r="F3" s="199"/>
      <c r="G3" s="200"/>
      <c r="H3" s="198" t="str">
        <f>HLOOKUP(Introduction!$A$2,nametranslations,144,FALSE)</f>
        <v>Proportion
of volume generated in each wastewater stream
(%)</v>
      </c>
      <c r="I3" s="199"/>
      <c r="J3" s="200"/>
    </row>
    <row xmlns:x14ac="http://schemas.microsoft.com/office/spreadsheetml/2009/9/ac" r="4" ht="50.25" customHeight="true" x14ac:dyDescent="0.2">
      <c r="A4" s="146" t="str">
        <f>HLOOKUP(Introduction!$A$2,nametranslations,151,FALSE)</f>
        <v>Stream 1: Safely treated from sewers at wastewater treatment plants</v>
      </c>
      <c r="B4" s="172">
        <f>IF('C- WW management chain'!F9="R",'D- Delivered'!B4*'C- WW management chain'!D9/100,'D- Delivered'!B4*'C- WW management chain'!D8/100)</f>
        <v>0</v>
      </c>
      <c r="C4" s="23">
        <f>'_Data inputs (all)'!H34</f>
        <v>0</v>
      </c>
      <c r="D4" s="58" t="s">
        <v>158</v>
      </c>
      <c r="E4" s="24" t="e">
        <f>B4/'A- Generated'!D15</f>
        <v>#DIV/0!</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f>SUM(B4:B6)</f>
        <v>0</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6" t="str">
        <f>'C- WW management chain'!A25</f>
        <v>No,  since the volume of sewer wastewater generated [14] is greater than the volume of septic tank wastewater generated [15], and data on sewer wastewater treatment performance [20]/[21] are not reported</v>
      </c>
      <c r="C8" s="207"/>
      <c r="D8" s="207"/>
      <c r="E8" s="207"/>
      <c r="F8" s="207"/>
      <c r="G8" s="207"/>
      <c r="H8" s="207"/>
      <c r="I8" s="207"/>
      <c r="J8" s="208"/>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2025-04-03T02:23:08Z</dcterms:modified>
</cp:coreProperties>
</file>