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Introduction" sheetId="1" state="visible" r:id="rId1"/>
    <sheet name="Guidance Note" sheetId="2" state="visible" r:id="rId2"/>
    <sheet name="SDG631a Estimates" sheetId="3" state="visible" r:id="rId3"/>
    <sheet name="SDG631a_data_summary" sheetId="4" state="visible" r:id="rId4"/>
  </sheets>
</workbook>
</file>

<file path=xl/sharedStrings.xml><?xml version="1.0" encoding="utf-8"?>
<sst xmlns="http://schemas.openxmlformats.org/spreadsheetml/2006/main" count="142" uniqueCount="142">
  <si>
    <t xml:space="preserve">Sustainable Development Goal 6 Monitoring</t>
  </si>
  <si>
    <t xml:space="preserve">Safely Treated Wastewater</t>
  </si>
  <si>
    <t xml:space="preserve">Updated September 2018</t>
  </si>
  <si>
    <t xml:space="preserve">Follow the links below to find the following information:</t>
  </si>
  <si>
    <t xml:space="preserve">Summary</t>
  </si>
  <si>
    <t xml:space="preserve">Guidance Note on estimation methods</t>
  </si>
  <si>
    <t xml:space="preserve">6.3.1a: Percentage of safely treated domestic wastewater flows</t>
  </si>
  <si>
    <t xml:space="preserve">calculation and estimate</t>
  </si>
  <si>
    <t xml:space="preserve">data sources</t>
  </si>
  <si>
    <t xml:space="preserve">6.3.1b: Percentage of safely treated industrial wastewater flows</t>
  </si>
  <si>
    <t xml:space="preserve">Summary of definitions and estimation methods</t>
  </si>
  <si>
    <t xml:space="preserve">The sub-indicator measures the flow safely treated wastewater (sewage treated at treatment plants, wastewater from onsite facility treated on-site or emptied, transported and treated off-site) as a proportion of all domestic wastewater generated based on household per capita water use data.</t>
  </si>
  <si>
    <t xml:space="preserve">Definition: Domestic wastewater is defined as wastewater flow from households and services, unless the service has an International Standard Industrial Classification (ISIC) code. Safely treated is defined as meeting national or local treatment standards for discharge of treated effluents.</t>
  </si>
  <si>
    <t xml:space="preserve">Numerator:  Volumes of wastewater flows that are either:
a) Flows transferred through sewers to a wastewater treatment plant where they are treated in compliance with national and local standards or 
b) Flows released to an on-site system that includes treatment compliant with national and local standards before discharge or
c) Flows released to an on-site system that is emptied and transported to a treatment plant where is treated in compliance with national or local standards
Denominator: Volumes of wastewater flows generated by all households (including greywater)</t>
  </si>
  <si>
    <t xml:space="preserve">Data handling and estimate calculation: The estimates for 6.3.1a draw on 26 variables in a service chain from generation to treatment. Assumptions are used for variables where data is not available. Assumptions used are the same as the assumptions used for indicator estimation of indicator 6.2.1. Country estimates are only made if assumption apply to less than 50% of the population using each service type. The safely treated proportion is determined by either; performance data indicating the proportion of effluent meeting national standards, or technology data indicating treatment to secondary treatment or higher (or primary with a long ocean outfall) when performance data is not available.</t>
  </si>
  <si>
    <t xml:space="preserve">The sub-indicator measures volumes of industrial wastewater flows in compliance with regulations and discharge permits as a proportion of all industrial wastewater discharged to sewers and to the environment.</t>
  </si>
  <si>
    <t xml:space="preserve">Definition: Industrial wastewater is defined as flow from industrial premises as defined by ISIC classifications.</t>
  </si>
  <si>
    <t xml:space="preserve">Numerator:  Volume of wastewater flows that are released in compliance with regulations and discharge permits either:
a) to a public sewerage network that goes to a wastewater treatment plant where wastewater is treated in compliance with local standards or
b) to the environment (after treatment or not).
Denominator: Total volumes of industrial wastewater discharged to public sewers and to the environment.</t>
  </si>
  <si>
    <t xml:space="preserve">Data handling and estimate calculation: Estimates for 6.3.1b draw on four variables to derive the percentage of industrial wastewater safely treated. Variables are compiled at the country level in a national inventory of industrial emissions to water. The estimate is calculated using a flow weighted average of industries meeting their permits divided by the total flow. Where possible both the numerator and denominator is be disaggregated by discharge to sewers or directly to the environment plus further disaggregated by ISIC industry classification where available. Where information on isolated industrial facilities is not available the indicator will only reflect the compliance of discharges to public sewers.</t>
  </si>
  <si>
    <t xml:space="preserve">iso3</t>
  </si>
  <si>
    <t xml:space="preserve">country name</t>
  </si>
  <si>
    <t xml:space="preserve">data point id</t>
  </si>
  <si>
    <t xml:space="preserve">data point name</t>
  </si>
  <si>
    <t xml:space="preserve">value</t>
  </si>
  <si>
    <t xml:space="preserve">unit</t>
  </si>
  <si>
    <t xml:space="preserve">assumption</t>
  </si>
  <si>
    <t xml:space="preserve">year</t>
  </si>
  <si>
    <t xml:space="preserve">source</t>
  </si>
  <si>
    <t xml:space="preserve">source name full</t>
  </si>
  <si>
    <t xml:space="preserve">link</t>
  </si>
  <si>
    <t xml:space="preserve">MEX</t>
  </si>
  <si>
    <t xml:space="preserve">Mexico</t>
  </si>
  <si>
    <t xml:space="preserve">1</t>
  </si>
  <si>
    <t xml:space="preserve">population</t>
  </si>
  <si>
    <t xml:space="preserve">population_1000s</t>
  </si>
  <si>
    <t xml:space="preserve">no</t>
  </si>
  <si>
    <t xml:space="preserve">UNPD</t>
  </si>
  <si>
    <t xml:space="preserve">United Nations Population Division</t>
  </si>
  <si>
    <t xml:space="preserve">2</t>
  </si>
  <si>
    <t xml:space="preserve">population with water on premises</t>
  </si>
  <si>
    <t xml:space="preserve">percent</t>
  </si>
  <si>
    <t xml:space="preserve">JMPWASH</t>
  </si>
  <si>
    <t xml:space="preserve">UNICEF/WHO Joint Monitoring Programme</t>
  </si>
  <si>
    <t xml:space="preserve">https://washdata.org/data/country/MEX/download</t>
  </si>
  <si>
    <t xml:space="preserve">3</t>
  </si>
  <si>
    <t xml:space="preserve">population with water not on premises</t>
  </si>
  <si>
    <t xml:space="preserve">4</t>
  </si>
  <si>
    <t xml:space="preserve">water use piped water</t>
  </si>
  <si>
    <t xml:space="preserve">liter/p/d</t>
  </si>
  <si>
    <t xml:space="preserve">yes</t>
  </si>
  <si>
    <t xml:space="preserve">WHOGDWQ</t>
  </si>
  <si>
    <t xml:space="preserve">WHO Guidelines for Drinking-water Quality</t>
  </si>
  <si>
    <t xml:space="preserve">http://www.who.int/water_sanitation_health/water-quality/guidelines/en/</t>
  </si>
  <si>
    <t xml:space="preserve">5</t>
  </si>
  <si>
    <t xml:space="preserve">water use non piped water</t>
  </si>
  <si>
    <t xml:space="preserve">6</t>
  </si>
  <si>
    <t xml:space="preserve">piped sewers</t>
  </si>
  <si>
    <t xml:space="preserve">7</t>
  </si>
  <si>
    <t xml:space="preserve">septic tanks</t>
  </si>
  <si>
    <t xml:space="preserve">8</t>
  </si>
  <si>
    <t xml:space="preserve">other improved facilities</t>
  </si>
  <si>
    <t xml:space="preserve">9</t>
  </si>
  <si>
    <t xml:space="preserve">unimproved facilities</t>
  </si>
  <si>
    <t xml:space="preserve">10</t>
  </si>
  <si>
    <t xml:space="preserve">open defecation</t>
  </si>
  <si>
    <t xml:space="preserve">11</t>
  </si>
  <si>
    <t xml:space="preserve">piped sewers – contained</t>
  </si>
  <si>
    <t xml:space="preserve">12</t>
  </si>
  <si>
    <t xml:space="preserve">piped sewers – delivered to treatment plant</t>
  </si>
  <si>
    <t xml:space="preserve">13</t>
  </si>
  <si>
    <t xml:space="preserve">septic tanks – contained</t>
  </si>
  <si>
    <t xml:space="preserve">14</t>
  </si>
  <si>
    <t xml:space="preserve">septic tanks – not emptied</t>
  </si>
  <si>
    <t xml:space="preserve">15</t>
  </si>
  <si>
    <t xml:space="preserve">septic tanks – emptied and buried onsite</t>
  </si>
  <si>
    <t xml:space="preserve">16</t>
  </si>
  <si>
    <t xml:space="preserve">septic tanks – emptied and discharged locally</t>
  </si>
  <si>
    <t xml:space="preserve">17</t>
  </si>
  <si>
    <t xml:space="preserve">septic tanks – emptied and removed offsite</t>
  </si>
  <si>
    <t xml:space="preserve">18</t>
  </si>
  <si>
    <t xml:space="preserve">septic tanks – delivered to treatment plant</t>
  </si>
  <si>
    <t xml:space="preserve">19</t>
  </si>
  <si>
    <t xml:space="preserve">other improved facilities – contained</t>
  </si>
  <si>
    <t xml:space="preserve">20</t>
  </si>
  <si>
    <t xml:space="preserve">other improved facilities – not emptied</t>
  </si>
  <si>
    <t xml:space="preserve">21</t>
  </si>
  <si>
    <t xml:space="preserve">other improved facilities – emptied and buried onsite</t>
  </si>
  <si>
    <t xml:space="preserve">22</t>
  </si>
  <si>
    <t xml:space="preserve">other improved facilities – emptied and discharged locally</t>
  </si>
  <si>
    <t xml:space="preserve">23</t>
  </si>
  <si>
    <t xml:space="preserve">other improved facilities – emptied and removed offsite</t>
  </si>
  <si>
    <t xml:space="preserve">24</t>
  </si>
  <si>
    <t xml:space="preserve">other improved facilities – delivered to treatment plant</t>
  </si>
  <si>
    <t xml:space="preserve">25</t>
  </si>
  <si>
    <t xml:space="preserve">piped sewers – treated at treatment plant</t>
  </si>
  <si>
    <t xml:space="preserve">CNA15</t>
  </si>
  <si>
    <t xml:space="preserve">Inventario nacional</t>
  </si>
  <si>
    <t xml:space="preserve">26</t>
  </si>
  <si>
    <t xml:space="preserve">septic tanks, other improved facilities  - treated at treatment plant</t>
  </si>
  <si>
    <t xml:space="preserve">Population [1000s]</t>
  </si>
  <si>
    <t xml:space="preserve">Water supply [%]</t>
  </si>
  <si>
    <t xml:space="preserve">X3</t>
  </si>
  <si>
    <t xml:space="preserve">Water use [L/p*d]</t>
  </si>
  <si>
    <t xml:space="preserve">X5</t>
  </si>
  <si>
    <t xml:space="preserve">Sanitation [%]</t>
  </si>
  <si>
    <t xml:space="preserve">X7</t>
  </si>
  <si>
    <t xml:space="preserve">Wastewater [1000s m3/day]</t>
  </si>
  <si>
    <t xml:space="preserve">X9</t>
  </si>
  <si>
    <t xml:space="preserve">Sanitation service chain [%]</t>
  </si>
  <si>
    <t xml:space="preserve">X11</t>
  </si>
  <si>
    <t xml:space="preserve">X12</t>
  </si>
  <si>
    <t xml:space="preserve">X13</t>
  </si>
  <si>
    <t xml:space="preserve">X14</t>
  </si>
  <si>
    <t xml:space="preserve">X15</t>
  </si>
  <si>
    <t xml:space="preserve">X16</t>
  </si>
  <si>
    <t xml:space="preserve">Safely treated wastewater [1000s m3/d]</t>
  </si>
  <si>
    <t xml:space="preserve">X18</t>
  </si>
  <si>
    <t xml:space="preserve">X19</t>
  </si>
  <si>
    <t xml:space="preserve">Safely treated wastewater [%]</t>
  </si>
  <si>
    <t xml:space="preserve">X21</t>
  </si>
  <si>
    <t xml:space="preserve">X22</t>
  </si>
  <si>
    <t xml:space="preserve">X23</t>
  </si>
  <si>
    <t xml:space="preserve">Population with water on premises</t>
  </si>
  <si>
    <t xml:space="preserve">Population with water not on premises</t>
  </si>
  <si>
    <t xml:space="preserve">On premises</t>
  </si>
  <si>
    <t xml:space="preserve">Not on premises</t>
  </si>
  <si>
    <t xml:space="preserve">Type</t>
  </si>
  <si>
    <t xml:space="preserve">Population using type (including shared)</t>
  </si>
  <si>
    <t xml:space="preserve">Generation</t>
  </si>
  <si>
    <t xml:space="preserve">Collection</t>
  </si>
  <si>
    <t xml:space="preserve">contained</t>
  </si>
  <si>
    <t xml:space="preserve">emptied and buried onsite</t>
  </si>
  <si>
    <t xml:space="preserve">emptied and discharged locally</t>
  </si>
  <si>
    <t xml:space="preserve">emptied and removed offsite</t>
  </si>
  <si>
    <t xml:space="preserve">not emptied</t>
  </si>
  <si>
    <t xml:space="preserve">delivered to treatment plant</t>
  </si>
  <si>
    <t xml:space="preserve">treated at treatment plant</t>
  </si>
  <si>
    <t xml:space="preserve">Wastewater treatment</t>
  </si>
  <si>
    <t xml:space="preserve">Treated in-situ</t>
  </si>
  <si>
    <t xml:space="preserve">Feacal sludge treatment</t>
  </si>
  <si>
    <t xml:space="preserve">6.3.1a</t>
  </si>
  <si>
    <t xml:space="preserve">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</si>
</sst>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0000" formatCode="0"/>
    <numFmt numFmtId="50001" formatCode="0.0"/>
    <numFmt numFmtId="50002" formatCode="0"/>
    <numFmt numFmtId="50003" formatCode="0"/>
    <numFmt numFmtId="50004" formatCode="0"/>
    <numFmt numFmtId="50005" formatCode="0.0"/>
    <numFmt numFmtId="50006" formatCode="0.0"/>
    <numFmt numFmtId="50007" formatCode="0.0"/>
    <numFmt numFmtId="50008" formatCode="0.0"/>
    <numFmt numFmtId="50009" formatCode="0.0"/>
  </numFmts>
  <fonts count="13">
    <font>
      <sz val="12"/>
      <color rgb="FF000000"/>
      <name val="Arial"/>
    </font>
    <font>
      <sz val="13"/>
      <color rgb="FFFFFFFF"/>
      <name val="Arial"/>
    </font>
    <font>
      <sz val="12"/>
      <color rgb="FFFFFFFF"/>
      <name val="Arial"/>
    </font>
    <font>
      <sz val="13"/>
      <color rgb="FF000000"/>
      <name val="Arial"/>
    </font>
    <font>
      <sz val="30"/>
      <color rgb="FF000000"/>
      <name val="Arial"/>
      <b/>
    </font>
    <font>
      <sz val="12"/>
      <color rgb="FF000000"/>
      <name val="Arial"/>
      <i/>
    </font>
    <font>
      <sz val="16"/>
      <color rgb="FF000000"/>
      <name val="Arial"/>
      <u val="single"/>
    </font>
    <font>
      <sz val="20"/>
      <color rgb="FF04ACDC"/>
      <name val="Arial"/>
    </font>
    <font>
      <sz val="12"/>
      <color theme="10"/>
      <name val="Arial"/>
      <u val="single"/>
    </font>
    <font>
      <sz val="24"/>
      <color rgb="FF04ACDC"/>
      <name val="Arial"/>
    </font>
    <font>
      <sz val="16"/>
      <color rgb="FF000000"/>
      <name val="Arial"/>
      <b/>
    </font>
    <font>
      <sz val="12"/>
      <color rgb="FFD9D9D9"/>
      <name val="Arial"/>
    </font>
    <font>
      <sz val="12"/>
      <color rgb="FF000000"/>
      <name val="Arial"/>
      <b/>
    </font>
  </fonts>
  <fills count="14">
    <fill>
      <patternFill patternType="none"/>
    </fill>
    <fill>
      <patternFill patternType="gray125"/>
    </fill>
    <fill>
      <patternFill patternType="solid">
        <fgColor rgb="FF000000"/>
      </patternFill>
    </fill>
    <fill>
      <patternFill patternType="solid">
        <fgColor rgb="FFFFFFFF"/>
      </patternFill>
    </fill>
    <fill>
      <patternFill patternType="solid">
        <fgColor rgb="FF084594"/>
      </patternFill>
    </fill>
    <fill>
      <patternFill patternType="solid">
        <fgColor rgb="FF2171B5"/>
      </patternFill>
    </fill>
    <fill>
      <patternFill patternType="solid">
        <fgColor rgb="FF4292C6"/>
      </patternFill>
    </fill>
    <fill>
      <patternFill patternType="solid">
        <fgColor rgb="FF6BAED6"/>
      </patternFill>
    </fill>
    <fill>
      <patternFill patternType="solid">
        <fgColor rgb="FF005A32"/>
      </patternFill>
    </fill>
    <fill>
      <patternFill patternType="solid">
        <fgColor rgb="FF238B45"/>
      </patternFill>
    </fill>
    <fill>
      <patternFill patternType="solid">
        <fgColor rgb="FF737373"/>
      </patternFill>
    </fill>
    <fill>
      <patternFill patternType="solid">
        <fgColor rgb="FF969696"/>
      </patternFill>
    </fill>
    <fill>
      <patternFill patternType="solid">
        <fgColor rgb="FF4EB3D3"/>
      </patternFill>
    </fill>
    <fill>
      <patternFill patternType="solid">
        <fgColor rgb="FF7BCCC4"/>
      </patternFill>
    </fill>
  </fills>
  <borders count="2">
    <border>
      <left/>
      <right/>
      <top/>
      <bottom/>
      <diagonal/>
    </border>
    <border>
      <left style="thin">
        <color rgb="FF000000"/>
      </left>
      <right style="thin">
        <color rgb="FF000000"/>
      </right>
      <top style="thin">
        <color rgb="FF000000"/>
      </top>
      <bottom style="thin">
        <color rgb="FF000000"/>
      </bottom>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2" fillId="13" borderId="1" xfId="0" applyFont="1" applyFill="1" applyBorder="1" applyAlignment="1">
      <alignment horizontal="center" vertical="center" wrapText="1"/>
    </xf>
    <xf numFmtId="0" fontId="0" fillId="0" borderId="0" xfId="0" applyFont="1" applyAlignment="1">
      <alignment horizontal="center" vertical="bottom"/>
    </xf>
    <xf numFmtId="0" fontId="4" fillId="0" borderId="0" xfId="0" applyFont="1" applyAlignment="1">
      <alignment horizontal="center" vertical="bottom"/>
    </xf>
    <xf numFmtId="0" fontId="5" fillId="0" borderId="0" xfId="0" applyFont="1" applyAlignment="1">
      <alignment horizontal="center" vertical="bottom"/>
    </xf>
    <xf numFmtId="0" fontId="6" fillId="0" borderId="0" xfId="0" applyFont="1" applyAlignment="1">
      <alignment horizontal="center" vertical="bottom"/>
    </xf>
    <xf numFmtId="0" fontId="7" fillId="0" borderId="0" xfId="0" applyFont="1" applyAlignment="1">
      <alignment horizontal="center" vertical="bottom"/>
    </xf>
    <xf numFmtId="0" fontId="8" fillId="0" borderId="0" xfId="0" applyFont="1" applyAlignment="1">
      <alignment horizontal="center" vertical="bottom"/>
    </xf>
    <xf numFmtId="0" fontId="0" fillId="0" borderId="0" xfId="0"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0" fillId="0" borderId="1" xfId="0" applyFont="1" applyBorder="1" applyAlignment="1">
      <alignment textRotation="90" horizontal="center" vertical="center" wrapText="1"/>
    </xf>
    <xf numFmtId="0" fontId="0" fillId="0" borderId="1" xfId="0" applyFont="1" applyBorder="1" applyAlignment="1">
      <alignment horizontal="right" vertical="center" wrapText="1"/>
    </xf>
    <xf numFmtId="0" fontId="2" fillId="0" borderId="1" xfId="0" applyFont="1" applyBorder="1" applyAlignment="1">
      <alignment horizontal="right" vertical="center" wrapText="1"/>
    </xf>
    <xf numFmtId="50000" fontId="11" fillId="0" borderId="1" xfId="0" applyFont="1" applyNumberFormat="1" applyBorder="1" applyAlignment="1">
      <alignment horizontal="right" vertical="center" wrapText="1"/>
    </xf>
    <xf numFmtId="50001" fontId="11" fillId="0" borderId="1" xfId="0" applyFont="1" applyNumberFormat="1" applyBorder="1" applyAlignment="1">
      <alignment horizontal="right" vertical="center"/>
    </xf>
    <xf numFmtId="3" fontId="0" fillId="0" borderId="1" xfId="0" applyFont="1" applyNumberFormat="1" applyBorder="1" applyAlignment="1">
      <alignment horizontal="right" vertical="center"/>
    </xf>
    <xf numFmtId="50002" fontId="0" fillId="0" borderId="1" xfId="0" applyFont="1" applyNumberFormat="1" applyBorder="1" applyAlignment="1">
      <alignment horizontal="right" vertical="center"/>
    </xf>
    <xf numFmtId="50003" fontId="0" fillId="0" borderId="1" xfId="0" applyFont="1" applyNumberFormat="1" applyBorder="1" applyAlignment="1">
      <alignment horizontal="right" vertical="center"/>
    </xf>
    <xf numFmtId="50004" fontId="0" fillId="0" borderId="1" xfId="0" applyFont="1" applyNumberFormat="1" applyBorder="1" applyAlignment="1">
      <alignment horizontal="right" vertical="center"/>
    </xf>
    <xf numFmtId="50005" fontId="0" fillId="0" borderId="1" xfId="0" applyFont="1" applyNumberFormat="1" applyBorder="1" applyAlignment="1">
      <alignment horizontal="right" vertical="center"/>
    </xf>
    <xf numFmtId="50006" fontId="0" fillId="0" borderId="1" xfId="0" applyFont="1" applyNumberFormat="1" applyBorder="1" applyAlignment="1">
      <alignment horizontal="right" vertical="center"/>
    </xf>
    <xf numFmtId="50007" fontId="0" fillId="0" borderId="1" xfId="0" applyFont="1" applyNumberFormat="1" applyBorder="1" applyAlignment="1">
      <alignment horizontal="right" vertical="center"/>
    </xf>
    <xf numFmtId="50008" fontId="0" fillId="0" borderId="1" xfId="0" applyFont="1" applyNumberFormat="1" applyBorder="1" applyAlignment="1">
      <alignment horizontal="right" vertical="center"/>
    </xf>
    <xf numFmtId="50009" fontId="0" fillId="0" borderId="1" xfId="0" applyFont="1" applyNumberFormat="1" applyBorder="1" applyAlignment="1">
      <alignment horizontal="right" vertical="center"/>
    </xf>
    <xf numFmtId="0" fontId="12" fillId="0" borderId="1" xfId="0" applyFont="1" applyBorder="1" applyAlignment="1">
      <alignment horizontal="left" vertical="center"/>
    </xf>
    <xf numFmtId="0" fontId="0" fillId="0" borderId="1" xfId="0" applyFont="1" applyBorder="1" applyAlignment="1">
      <alignment horizontal="left" vertical="center"/>
    </xf>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oneCellAnchor xmlns:xdr="http://schemas.openxmlformats.org/drawingml/2006/spreadsheetDrawing">
    <xdr:from xmlns:xdr="http://schemas.openxmlformats.org/drawingml/2006/spreadsheetDrawing">
      <xdr:col xmlns:xdr="http://schemas.openxmlformats.org/drawingml/2006/spreadsheetDrawing">3</xdr:col>
      <xdr:colOff xmlns:xdr="http://schemas.openxmlformats.org/drawingml/2006/spreadsheetDrawing">0</xdr:colOff>
      <xdr:row xmlns:xdr="http://schemas.openxmlformats.org/drawingml/2006/spreadsheetDrawing">2</xdr:row>
      <xdr:rowOff xmlns:xdr="http://schemas.openxmlformats.org/drawingml/2006/spreadsheetDrawing">0</xdr:rowOff>
    </xdr:from>
    <xdr:ext xmlns:xdr="http://schemas.openxmlformats.org/drawingml/2006/spreadsheetDrawing" cx="1828800" cy="1828800"/>
    <xdr:pic xmlns:xdr="http://schemas.openxmlformats.org/drawingml/2006/spreadsheetDrawing">
      <xdr:nvPicPr xmlns:xdr="http://schemas.openxmlformats.org/drawingml/2006/spreadsheetDrawing">
        <xdr:cNvPr xmlns:xdr="http://schemas.openxmlformats.org/drawingml/2006/spreadsheetDrawing" id="2" name="Picture 2"/>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2">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1"/>
  </sheetViews>
  <sheetFormatPr defaultRowHeight="15.0"/>
  <cols>
    <col min="2" max="2" width="20.71" hidden="0" customWidth="1"/>
    <col min="3" max="3" width="70.71" hidden="0" customWidth="1"/>
  </cols>
  <sheetData>
    <row r="1" ht="20" customHeight="1">
      <c r="C1" s="15"/>
    </row>
    <row r="2" ht="20" customHeight="1">
      <c r="C2" s="15"/>
    </row>
    <row r="3" ht="60" customHeight="1">
      <c r="C3" s="15"/>
    </row>
    <row r="4" ht="70" customHeight="1">
      <c r="C4" s="15"/>
    </row>
    <row r="5" ht="60" customHeight="1">
      <c r="C5" s="19" t="s">
        <v>0</v>
      </c>
    </row>
    <row r="6" ht="60" customHeight="1">
      <c r="C6" s="19" t="s">
        <v>1</v>
      </c>
    </row>
    <row r="7" ht="80" customHeight="1">
      <c r="C7" s="16" t="str">
        <f>SDG631a_data_summary!B2</f>
      </c>
    </row>
    <row r="8" ht="30" customHeight="1">
      <c r="C8" s="17" t="s">
        <v>2</v>
      </c>
    </row>
    <row r="9" ht="80" customHeight="1">
      <c r="C9" s="15" t="s">
        <v>3</v>
      </c>
    </row>
    <row r="10" ht="40" customHeight="1">
      <c r="C10" s="18" t="s">
        <v>4</v>
      </c>
    </row>
    <row r="11" ht="20" customHeight="1">
      <c r="C11" s="20" t="str">
        <f>=HYPERLINK("#'Guidance Note'!A1", "Guidance Note on estimation methods")</f>
      </c>
    </row>
    <row r="12" ht="20" customHeight="1">
      <c r="C12" s="15"/>
    </row>
    <row r="13" ht="20" customHeight="1">
      <c r="C13" s="15"/>
    </row>
    <row r="14" ht="40" customHeight="1">
      <c r="C14" s="18" t="s">
        <v>6</v>
      </c>
    </row>
    <row r="15" ht="20" customHeight="1">
      <c r="C15" s="20" t="str">
        <f>=HYPERLINK("#'SDG631a Estimates'!A1", "calculation and estimate")</f>
      </c>
    </row>
    <row r="16" ht="20" customHeight="1">
      <c r="C16" s="20" t="str">
        <f>=HYPERLINK("#'SDG631a_data_summary'!A1", "data sources")</f>
      </c>
    </row>
    <row r="17" ht="20" customHeight="1">
      <c r="C17" s="15"/>
    </row>
    <row r="18" ht="40" customHeight="1">
      <c r="C18" s="18" t="s">
        <v>9</v>
      </c>
    </row>
    <row r="19" ht="20" customHeight="1">
      <c r="C19" s="15" t="s">
        <v>7</v>
      </c>
    </row>
    <row r="20" ht="20" customHeight="1">
      <c r="C20" s="15" t="s">
        <v>8</v>
      </c>
    </row>
    <row r="21">
      <c r="C21" s="15"/>
    </row>
    <row r="22">
      <c r="C22" s="15"/>
    </row>
    <row r="23">
      <c r="C23" s="15"/>
    </row>
    <row r="24">
      <c r="C24" s="15"/>
    </row>
    <row r="25">
      <c r="C25" s="15"/>
    </row>
    <row r="26">
      <c r="C26" s="15"/>
    </row>
    <row r="27">
      <c r="C27" s="15"/>
    </row>
    <row r="28">
      <c r="C28" s="15"/>
    </row>
    <row r="29">
      <c r="C29" s="15"/>
    </row>
    <row r="30">
      <c r="C30" s="15"/>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0" tabSelected="0"/>
  </sheetViews>
  <sheetFormatPr defaultRowHeight="15.0"/>
  <cols>
    <col min="2" max="2" width="80.71" hidden="0" customWidth="1"/>
  </cols>
  <sheetData>
    <row r="1" ht="15" customHeight="1">
      <c r="B1" s="21"/>
    </row>
    <row r="2" ht="15" customHeight="1">
      <c r="B2" s="21"/>
    </row>
    <row r="3" ht="40" customHeight="1">
      <c r="B3" s="22" t="s">
        <v>10</v>
      </c>
    </row>
    <row r="4" ht="15" customHeight="1">
      <c r="B4" s="21"/>
    </row>
    <row r="5" ht="40" customHeight="1">
      <c r="B5" s="23" t="s">
        <v>6</v>
      </c>
    </row>
    <row r="6" ht="70" customHeight="1">
      <c r="B6" s="21" t="s">
        <v>11</v>
      </c>
    </row>
    <row r="7" ht="70" customHeight="1">
      <c r="B7" s="21" t="s">
        <v>12</v>
      </c>
    </row>
    <row r="8" ht="180" customHeight="1">
      <c r="B8" s="21" t="s">
        <v>13</v>
      </c>
    </row>
    <row r="9" ht="140" customHeight="1">
      <c r="B9" s="21" t="s">
        <v>14</v>
      </c>
    </row>
    <row r="10" ht="40" customHeight="1">
      <c r="B10" s="23" t="s">
        <v>9</v>
      </c>
    </row>
    <row r="11" ht="60" customHeight="1">
      <c r="B11" s="21" t="s">
        <v>15</v>
      </c>
    </row>
    <row r="12" ht="60" customHeight="1">
      <c r="B12" s="21" t="s">
        <v>16</v>
      </c>
    </row>
    <row r="13" ht="160" customHeight="1">
      <c r="B13" s="21" t="s">
        <v>17</v>
      </c>
    </row>
    <row r="14" ht="140" customHeight="1">
      <c r="B14" s="21" t="s">
        <v>18</v>
      </c>
    </row>
  </sheetData>
  <pageMargins left="0.7" right="0.7" top="0.75" bottom="0.75" header="0.3" footer="0.3"/>
  <pageSetup paperSize="9" orientation="portrait"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20.71" hidden="0" customWidth="1"/>
    <col min="2" max="2" width="15.71" hidden="0" customWidth="1"/>
    <col min="3" max="3" width="15.71" hidden="0" customWidth="1"/>
    <col min="4" max="4" width="15.71" hidden="0" customWidth="1"/>
    <col min="5" max="5" width="15.71" hidden="0" customWidth="1"/>
    <col min="6" max="6" width="20.71" hidden="0" customWidth="1"/>
    <col min="7" max="7" width="20.71" hidden="0" customWidth="1"/>
    <col min="8" max="8" width="20.71" hidden="0" customWidth="1"/>
    <col min="9" max="9" width="20.71" hidden="0" customWidth="1"/>
    <col min="10" max="10" width="9.71" hidden="0" customWidth="1"/>
    <col min="11" max="11" width="9.71" hidden="0" customWidth="1"/>
    <col min="12" max="12" width="9.71" hidden="0" customWidth="1"/>
    <col min="13" max="13" width="9.71" hidden="0" customWidth="1"/>
    <col min="14" max="14" width="9.71" hidden="0" customWidth="1"/>
    <col min="15" max="15" width="9.71" hidden="0" customWidth="1"/>
    <col min="16" max="16" width="9.71" hidden="0" customWidth="1"/>
    <col min="17" max="17" width="15.71" hidden="0" customWidth="1"/>
    <col min="18" max="18" width="15.71" hidden="0" customWidth="1"/>
    <col min="19" max="19" width="15.71" hidden="0" customWidth="1"/>
    <col min="20" max="20" width="15.71" hidden="0" customWidth="1"/>
    <col min="21" max="21" width="15.71" hidden="0" customWidth="1"/>
    <col min="22" max="22" width="15.71" hidden="0" customWidth="1"/>
    <col min="23" max="23" width="10.71" hidden="0" customWidth="1"/>
  </cols>
  <sheetData>
    <row r="1" ht="30" customHeight="1">
      <c r="A1" s="1" t="s">
        <v>99</v>
      </c>
      <c r="B1" s="3" t="s">
        <v>100</v>
      </c>
      <c r="C1" s="3" t="s">
        <v>101</v>
      </c>
      <c r="D1" s="5" t="s">
        <v>102</v>
      </c>
      <c r="E1" s="5" t="s">
        <v>103</v>
      </c>
      <c r="F1" s="7" t="s">
        <v>104</v>
      </c>
      <c r="G1" s="7" t="s">
        <v>105</v>
      </c>
      <c r="H1" s="9" t="s">
        <v>106</v>
      </c>
      <c r="I1" s="9" t="s">
        <v>107</v>
      </c>
      <c r="J1" s="11" t="s">
        <v>108</v>
      </c>
      <c r="K1" s="11" t="s">
        <v>109</v>
      </c>
      <c r="L1" s="11" t="s">
        <v>110</v>
      </c>
      <c r="M1" s="11" t="s">
        <v>111</v>
      </c>
      <c r="N1" s="11" t="s">
        <v>112</v>
      </c>
      <c r="O1" s="11" t="s">
        <v>113</v>
      </c>
      <c r="P1" s="11" t="s">
        <v>114</v>
      </c>
      <c r="Q1" s="13" t="s">
        <v>115</v>
      </c>
      <c r="R1" s="13" t="s">
        <v>116</v>
      </c>
      <c r="S1" s="13" t="s">
        <v>117</v>
      </c>
      <c r="T1" s="13" t="s">
        <v>118</v>
      </c>
      <c r="U1" s="13" t="s">
        <v>119</v>
      </c>
      <c r="V1" s="13" t="s">
        <v>120</v>
      </c>
      <c r="W1" s="13" t="s">
        <v>121</v>
      </c>
    </row>
    <row r="2" ht="65" customHeight="1">
      <c r="A2" s="2"/>
      <c r="B2" s="4" t="s">
        <v>122</v>
      </c>
      <c r="C2" s="4" t="s">
        <v>123</v>
      </c>
      <c r="D2" s="6" t="s">
        <v>124</v>
      </c>
      <c r="E2" s="6" t="s">
        <v>125</v>
      </c>
      <c r="F2" s="8" t="s">
        <v>126</v>
      </c>
      <c r="G2" s="8" t="s">
        <v>127</v>
      </c>
      <c r="H2" s="10" t="s">
        <v>128</v>
      </c>
      <c r="I2" s="10" t="s">
        <v>129</v>
      </c>
      <c r="J2" s="24" t="s">
        <v>130</v>
      </c>
      <c r="K2" s="24" t="s">
        <v>131</v>
      </c>
      <c r="L2" s="24" t="s">
        <v>132</v>
      </c>
      <c r="M2" s="24" t="s">
        <v>133</v>
      </c>
      <c r="N2" s="24" t="s">
        <v>134</v>
      </c>
      <c r="O2" s="24" t="s">
        <v>135</v>
      </c>
      <c r="P2" s="24" t="s">
        <v>136</v>
      </c>
      <c r="Q2" s="14" t="s">
        <v>137</v>
      </c>
      <c r="R2" s="14" t="s">
        <v>138</v>
      </c>
      <c r="S2" s="14" t="s">
        <v>139</v>
      </c>
      <c r="T2" s="14" t="s">
        <v>137</v>
      </c>
      <c r="U2" s="14" t="s">
        <v>138</v>
      </c>
      <c r="V2" s="14" t="s">
        <v>139</v>
      </c>
      <c r="W2" s="14" t="s">
        <v>140</v>
      </c>
    </row>
    <row r="3" ht="65" customHeight="1">
      <c r="A3" t="str">
        <f>NA</f>
      </c>
      <c r="B3" t="str">
        <f>NA</f>
      </c>
      <c r="C3" t="str">
        <f>NA</f>
      </c>
      <c r="D3" t="str">
        <f>NA</f>
      </c>
      <c r="E3" t="str">
        <f>NA</f>
      </c>
      <c r="F3" t="str">
        <f>NA</f>
      </c>
      <c r="G3" t="str">
        <f>NA</f>
      </c>
      <c r="H3" t="str">
        <f>NA</f>
      </c>
      <c r="I3" t="str">
        <f>NA</f>
      </c>
      <c r="J3" t="str">
        <f>NA</f>
      </c>
      <c r="K3" t="str">
        <f>NA</f>
      </c>
      <c r="L3" t="str">
        <f>NA</f>
      </c>
      <c r="M3" t="str">
        <f>NA</f>
      </c>
      <c r="N3" t="str">
        <f>NA</f>
      </c>
      <c r="O3" t="str">
        <f>NA</f>
      </c>
      <c r="P3" t="str">
        <f>NA</f>
      </c>
      <c r="Q3" t="str">
        <f>NA</f>
      </c>
      <c r="R3" t="str">
        <f>NA</f>
      </c>
      <c r="S3" t="str">
        <f>NA</f>
      </c>
      <c r="T3" t="str">
        <f>NA</f>
      </c>
      <c r="U3" t="str">
        <f>NA</f>
      </c>
      <c r="V3" t="str">
        <f>NA</f>
      </c>
      <c r="W3" t="str">
        <f>NA</f>
      </c>
    </row>
    <row r="4" ht="20" customHeight="1">
      <c r="A4" s="29" t="str">
        <f>SDG631a_data_summary!E2</f>
      </c>
      <c r="B4" s="33" t="str">
        <f>SDG631a_data_summary!E3</f>
      </c>
      <c r="C4" s="33" t="str">
        <f>SDG631a_data_summary!E4</f>
      </c>
      <c r="D4" s="25" t="str">
        <f>SDG631a_data_summary!E5</f>
      </c>
      <c r="E4" s="25" t="str">
        <f>SDG631a_data_summary!E6</f>
      </c>
      <c r="F4" s="25" t="str">
        <f>SDG631a_data_summary!D7</f>
      </c>
      <c r="G4" s="34" t="str">
        <f>SDG631a_data_summary!E7</f>
      </c>
      <c r="H4" s="29" t="str">
        <f>G4/100*A4*D4/1000</f>
      </c>
      <c r="I4" s="29" t="str">
        <f>H4</f>
      </c>
      <c r="J4" s="30" t="str">
        <f>SDG631a_data_summary!E12</f>
      </c>
      <c r="K4" s="26" t="str">
        <f>NA</f>
      </c>
      <c r="L4" s="25" t="str">
        <f>NA</f>
      </c>
      <c r="M4" s="25" t="str">
        <f>NA</f>
      </c>
      <c r="N4" s="25" t="str">
        <f>NA</f>
      </c>
      <c r="O4" s="31" t="str">
        <f>SDG631a_data_summary!E13</f>
      </c>
      <c r="P4" s="31" t="str">
        <f>SDG631a_data_summary!E26</f>
      </c>
      <c r="Q4" s="29" t="str">
        <f>I4*J4/100*O4/100*P4/100</f>
      </c>
      <c r="R4" s="26" t="str">
        <f>NA</f>
      </c>
      <c r="S4" s="26" t="str">
        <f>NA</f>
      </c>
      <c r="T4" s="35" t="str">
        <f>Q4/H9*100</f>
      </c>
      <c r="U4" s="26" t="str">
        <f>NA</f>
      </c>
      <c r="V4" s="26" t="str">
        <f>NA</f>
      </c>
      <c r="W4" s="35" t="str">
        <f>T4+U5+V5</f>
      </c>
    </row>
    <row r="5" ht="20" customHeight="1">
      <c r="A5" s="26" t="str">
        <f>NA</f>
      </c>
      <c r="B5" t="str">
        <f>NA</f>
      </c>
      <c r="C5" t="str">
        <f>NA</f>
      </c>
      <c r="D5" t="str">
        <f>NA</f>
      </c>
      <c r="E5" t="str">
        <f>NA</f>
      </c>
      <c r="F5" s="25" t="str">
        <f>SDG631a_data_summary!D8</f>
      </c>
      <c r="G5" s="34" t="str">
        <f>SDG631a_data_summary!E8</f>
      </c>
      <c r="H5" s="29" t="str">
        <f>G5/100*A4*D4/1000</f>
      </c>
      <c r="I5" s="29" t="str">
        <f>H5</f>
      </c>
      <c r="J5" s="32" t="str">
        <f>SDG631a_data_summary!E14</f>
      </c>
      <c r="K5" s="32" t="str">
        <f>SDG631a_data_summary!E16</f>
      </c>
      <c r="L5" s="32" t="str">
        <f>SDG631a_data_summary!E17</f>
      </c>
      <c r="M5" s="32" t="str">
        <f>SDG631a_data_summary!E18</f>
      </c>
      <c r="N5" s="32" t="str">
        <f>SDG631a_data_summary!E15</f>
      </c>
      <c r="O5" s="32" t="str">
        <f>SDG631a_data_summary!E19</f>
      </c>
      <c r="P5" s="32" t="str">
        <f>SDG631a_data_summary!E27</f>
      </c>
      <c r="Q5" s="26" t="str">
        <f>NA</f>
      </c>
      <c r="R5" s="29" t="str">
        <f>I5*(J5/100)*(N5/100 + K5/100)</f>
      </c>
      <c r="S5" s="29" t="str">
        <f>I5*J5/100*M5/100*O5/100*P5/100</f>
      </c>
      <c r="T5" s="26" t="str">
        <f>NA</f>
      </c>
      <c r="U5" s="36" t="str">
        <f>R5/H9*100</f>
      </c>
      <c r="V5" s="36" t="str">
        <f>S5/H9*100</f>
      </c>
      <c r="W5" s="36" t="str">
        <f>NA</f>
      </c>
    </row>
    <row r="6" ht="20" customHeight="1">
      <c r="A6" t="str">
        <f>NA</f>
      </c>
      <c r="B6" t="str">
        <f>NA</f>
      </c>
      <c r="C6" t="str">
        <f>NA</f>
      </c>
      <c r="D6" t="str">
        <f>NA</f>
      </c>
      <c r="E6" t="str">
        <f>NA</f>
      </c>
      <c r="F6" s="25" t="str">
        <f>SDG631a_data_summary!D9</f>
      </c>
      <c r="G6" s="34" t="str">
        <f>SDG631a_data_summary!E9</f>
      </c>
      <c r="H6" s="29" t="str">
        <f>(($B$4-SUM($G$4:G5))/100*$A$4*$D$4/1000)+((G6-($B$4-SUM($G$4:G5)))/100*$A$4*$E$4/1000)</f>
      </c>
      <c r="I6" s="29" t="str">
        <f>H6*0</f>
      </c>
      <c r="J6" s="27" t="str">
        <f>SDG631a_data_summary!E20</f>
      </c>
      <c r="K6" s="27" t="str">
        <f>SDG631a_data_summary!E22</f>
      </c>
      <c r="L6" s="27" t="str">
        <f>SDG631a_data_summary!E23</f>
      </c>
      <c r="M6" s="27" t="str">
        <f>SDG631a_data_summary!E24</f>
      </c>
      <c r="N6" s="27" t="str">
        <f>SDG631a_data_summary!E21</f>
      </c>
      <c r="O6" s="27" t="str">
        <f>SDG631a_data_summary!E25</f>
      </c>
      <c r="P6" s="27" t="str">
        <f>SDG631a_data_summary!E27</f>
      </c>
      <c r="Q6" s="26" t="str">
        <f>NA</f>
      </c>
      <c r="R6" s="27" t="str">
        <f>I6*(J6/100)*(N6/100 + K6/100)</f>
      </c>
      <c r="S6" s="27" t="str">
        <f>I6*J6/100*M6/100*O6/100*P6/100</f>
      </c>
      <c r="T6" s="26" t="str">
        <f>NA</f>
      </c>
      <c r="U6" s="28" t="str">
        <f>R6/H9*100</f>
      </c>
      <c r="V6" s="28" t="str">
        <f>S6/H9*100</f>
      </c>
      <c r="W6" s="28" t="str">
        <f>U6+V6</f>
      </c>
    </row>
    <row r="7" ht="20" customHeight="1">
      <c r="A7" t="str">
        <f>NA</f>
      </c>
      <c r="B7" t="str">
        <f>NA</f>
      </c>
      <c r="C7" t="str">
        <f>NA</f>
      </c>
      <c r="D7" t="str">
        <f>NA</f>
      </c>
      <c r="E7" t="str">
        <f>NA</f>
      </c>
      <c r="F7" s="25" t="str">
        <f>SDG631a_data_summary!D10</f>
      </c>
      <c r="G7" s="34" t="str">
        <f>SDG631a_data_summary!E10</f>
      </c>
      <c r="H7" s="29" t="str">
        <f>G7/100*A4*E4/1000</f>
      </c>
      <c r="I7" s="29" t="str">
        <f>H7*0</f>
      </c>
      <c r="J7" s="26" t="str">
        <f>NA</f>
      </c>
      <c r="K7" s="25" t="str">
        <f>NA</f>
      </c>
      <c r="L7" s="25" t="str">
        <f>NA</f>
      </c>
      <c r="M7" s="25" t="str">
        <f>NA</f>
      </c>
      <c r="N7" s="25" t="str">
        <f>NA</f>
      </c>
      <c r="O7" s="25" t="str">
        <f>NA</f>
      </c>
      <c r="P7" s="25" t="str">
        <f>NA</f>
      </c>
      <c r="Q7" s="25" t="str">
        <f>NA</f>
      </c>
      <c r="R7" s="25" t="str">
        <f>NA</f>
      </c>
      <c r="S7" s="25" t="str">
        <f>NA</f>
      </c>
      <c r="T7" s="25" t="str">
        <f>NA</f>
      </c>
      <c r="U7" s="25" t="str">
        <f>NA</f>
      </c>
      <c r="V7" s="25" t="str">
        <f>NA</f>
      </c>
      <c r="W7" s="25" t="str">
        <f>NA</f>
      </c>
    </row>
    <row r="8" ht="20" customHeight="1">
      <c r="A8" t="str">
        <f>NA</f>
      </c>
      <c r="B8" t="str">
        <f>NA</f>
      </c>
      <c r="C8" t="str">
        <f>NA</f>
      </c>
      <c r="D8" t="str">
        <f>NA</f>
      </c>
      <c r="E8" t="str">
        <f>NA</f>
      </c>
      <c r="F8" s="25" t="str">
        <f>SDG631a_data_summary!D11</f>
      </c>
      <c r="G8" s="34" t="str">
        <f>SDG631a_data_summary!E11</f>
      </c>
      <c r="H8" s="29" t="str">
        <f>G8/100*A4*E4/1000</f>
      </c>
      <c r="I8" s="29" t="str">
        <f>H8*0</f>
      </c>
      <c r="J8" s="25" t="str">
        <f>NA</f>
      </c>
      <c r="K8" s="25" t="str">
        <f>NA</f>
      </c>
      <c r="L8" s="25" t="str">
        <f>NA</f>
      </c>
      <c r="M8" s="25" t="str">
        <f>NA</f>
      </c>
      <c r="N8" s="25" t="str">
        <f>NA</f>
      </c>
      <c r="O8" s="25" t="str">
        <f>NA</f>
      </c>
      <c r="P8" s="25" t="str">
        <f>NA</f>
      </c>
      <c r="Q8" s="25" t="str">
        <f>NA</f>
      </c>
      <c r="R8" s="25" t="str">
        <f>NA</f>
      </c>
      <c r="S8" s="25" t="str">
        <f>NA</f>
      </c>
      <c r="T8" s="25" t="str">
        <f>NA</f>
      </c>
      <c r="U8" s="25" t="str">
        <f>NA</f>
      </c>
      <c r="V8" s="25" t="str">
        <f>NA</f>
      </c>
      <c r="W8" s="25" t="str">
        <f>NA</f>
      </c>
    </row>
    <row r="9" ht="40" customHeight="1">
      <c r="A9" s="25" t="s">
        <v>141</v>
      </c>
      <c r="B9" s="25" t="str">
        <f>NA</f>
      </c>
      <c r="C9" s="25" t="str">
        <f>NA</f>
      </c>
      <c r="D9" s="25" t="str">
        <f>NA</f>
      </c>
      <c r="E9" s="25" t="str">
        <f>NA</f>
      </c>
      <c r="F9" s="25" t="str">
        <f>NA</f>
      </c>
      <c r="G9" s="25" t="str">
        <f>NA</f>
      </c>
      <c r="H9" s="29" t="str">
        <f>SUM(H4:H8)</f>
      </c>
      <c r="I9" s="29" t="str">
        <f>SUM(I4:I8)</f>
      </c>
      <c r="J9" s="25" t="str">
        <f>NA</f>
      </c>
      <c r="K9" s="25" t="str">
        <f>NA</f>
      </c>
      <c r="L9" s="25" t="str">
        <f>NA</f>
      </c>
      <c r="M9" s="25" t="str">
        <f>NA</f>
      </c>
      <c r="N9" s="25" t="str">
        <f>NA</f>
      </c>
      <c r="O9" s="25" t="str">
        <f>NA</f>
      </c>
      <c r="P9" s="25" t="str">
        <f>NA</f>
      </c>
      <c r="Q9" s="25" t="str">
        <f>NA</f>
      </c>
      <c r="R9" s="25" t="str">
        <f>NA</f>
      </c>
      <c r="S9" s="25" t="str">
        <f>NA</f>
      </c>
      <c r="T9" s="25" t="str">
        <f>NA</f>
      </c>
      <c r="U9" s="25" t="str">
        <f>NA</f>
      </c>
      <c r="V9" s="25" t="str">
        <f>NA</f>
      </c>
      <c r="W9" s="25" t="str">
        <f>NA</f>
      </c>
    </row>
    <row r="10" ht="NA" customHeight="1"/>
    <row r="11" ht="NA" customHeight="1"/>
    <row r="12" ht="NA" customHeight="1"/>
    <row r="13" ht="NA" customHeight="1"/>
    <row r="14" ht="NA" customHeight="1"/>
    <row r="15" ht="NA" customHeight="1"/>
    <row r="16" ht="NA" customHeight="1"/>
    <row r="17" ht="NA" customHeight="1"/>
    <row r="18" ht="NA" customHeight="1"/>
    <row r="19" ht="NA" customHeight="1"/>
    <row r="20" ht="NA" customHeight="1"/>
    <row r="21" ht="NA" customHeight="1"/>
    <row r="22" ht="NA" customHeight="1"/>
    <row r="23" ht="NA" customHeight="1"/>
  </sheetData>
  <mergeCells count="39">
    <mergeCell ref="A2:A3"/>
    <mergeCell ref="B1:C1"/>
    <mergeCell ref="D1:E1"/>
    <mergeCell ref="F1:G1"/>
    <mergeCell ref="H1:I1"/>
    <mergeCell ref="J1:P1"/>
    <mergeCell ref="Q1:S1"/>
    <mergeCell ref="T1:W1"/>
    <mergeCell ref="K4:N4"/>
    <mergeCell ref="W4:W5"/>
    <mergeCell ref="A5:E8"/>
    <mergeCell ref="J7:W9"/>
    <mergeCell ref="A9:G9"/>
    <mergeCell ref="Q5:Q6"/>
    <mergeCell ref="R4:S4"/>
    <mergeCell ref="U4:V4"/>
    <mergeCell ref="T5:T6"/>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s>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workbookViewId="0" zoomScale="100" showGridLines="1" tabSelected="0"/>
  </sheetViews>
  <sheetFormatPr defaultRowHeight="15.0"/>
  <cols>
    <col min="1" max="1" width="7.71" hidden="0" customWidth="1"/>
    <col min="2" max="2" width="40.71" hidden="0" customWidth="1"/>
    <col min="3" max="3" width="15.71" hidden="0" customWidth="1"/>
    <col min="4" max="4" width="60.71" hidden="0" customWidth="1"/>
    <col min="5" max="5" width="15.71" hidden="0" customWidth="1"/>
    <col min="6" max="6" width="20.71" hidden="0" customWidth="1"/>
    <col min="7" max="7" width="20.71" hidden="0" customWidth="1"/>
    <col min="8" max="8" width="12.71" hidden="0" customWidth="1"/>
    <col min="9" max="9" width="20.71" hidden="0" customWidth="1"/>
    <col min="10" max="10" width="60.71" hidden="0" customWidth="1"/>
    <col min="11" max="11" width="60.71" hidden="0" customWidth="1"/>
  </cols>
  <sheetData>
    <row r="1" ht="20" customHeight="1">
      <c r="A1" s="38" t="s">
        <v>19</v>
      </c>
      <c r="B1" s="38" t="s">
        <v>20</v>
      </c>
      <c r="C1" s="38" t="s">
        <v>21</v>
      </c>
      <c r="D1" s="38" t="s">
        <v>22</v>
      </c>
      <c r="E1" s="38" t="s">
        <v>23</v>
      </c>
      <c r="F1" s="38" t="s">
        <v>24</v>
      </c>
      <c r="G1" s="38" t="s">
        <v>25</v>
      </c>
      <c r="H1" s="38" t="s">
        <v>26</v>
      </c>
      <c r="I1" s="38" t="s">
        <v>27</v>
      </c>
      <c r="J1" s="38" t="s">
        <v>28</v>
      </c>
      <c r="K1" s="38" t="s">
        <v>29</v>
      </c>
    </row>
    <row r="2" ht="20" customHeight="1">
      <c r="A2" s="39" t="s">
        <v>30</v>
      </c>
      <c r="B2" s="39" t="s">
        <v>31</v>
      </c>
      <c r="C2" s="39" t="s">
        <v>32</v>
      </c>
      <c r="D2" s="39" t="s">
        <v>33</v>
      </c>
      <c r="E2" s="37" t="n">
        <v>127017.224</v>
      </c>
      <c r="F2" s="39" t="s">
        <v>34</v>
      </c>
      <c r="G2" s="39" t="s">
        <v>35</v>
      </c>
      <c r="H2" s="39" t="n">
        <v>2015</v>
      </c>
      <c r="I2" s="39" t="s">
        <v>36</v>
      </c>
      <c r="J2" s="39" t="s">
        <v>37</v>
      </c>
      <c r="K2" s="39"/>
    </row>
    <row r="3" ht="20" customHeight="1">
      <c r="A3" s="39" t="s">
        <v>30</v>
      </c>
      <c r="B3" s="39" t="s">
        <v>31</v>
      </c>
      <c r="C3" s="39" t="s">
        <v>38</v>
      </c>
      <c r="D3" s="39" t="s">
        <v>39</v>
      </c>
      <c r="E3" s="37" t="n">
        <v>94.0651568529403</v>
      </c>
      <c r="F3" s="39" t="s">
        <v>40</v>
      </c>
      <c r="G3" s="39" t="s">
        <v>35</v>
      </c>
      <c r="H3" s="39" t="n">
        <v>2015</v>
      </c>
      <c r="I3" s="39" t="s">
        <v>41</v>
      </c>
      <c r="J3" s="39" t="s">
        <v>42</v>
      </c>
      <c r="K3" s="39" t="s">
        <v>43</v>
      </c>
    </row>
    <row r="4" ht="20" customHeight="1">
      <c r="A4" s="39" t="s">
        <v>30</v>
      </c>
      <c r="B4" s="39" t="s">
        <v>31</v>
      </c>
      <c r="C4" s="39" t="s">
        <v>44</v>
      </c>
      <c r="D4" s="39" t="s">
        <v>45</v>
      </c>
      <c r="E4" s="37" t="n">
        <v>5.93484314705968</v>
      </c>
      <c r="F4" s="39" t="s">
        <v>40</v>
      </c>
      <c r="G4" s="39" t="s">
        <v>35</v>
      </c>
      <c r="H4" s="39" t="n">
        <v>2015</v>
      </c>
      <c r="I4" s="39" t="s">
        <v>41</v>
      </c>
      <c r="J4" s="39" t="s">
        <v>42</v>
      </c>
      <c r="K4" s="39" t="s">
        <v>43</v>
      </c>
    </row>
    <row r="5" ht="20" customHeight="1">
      <c r="A5" s="39" t="s">
        <v>30</v>
      </c>
      <c r="B5" s="39" t="s">
        <v>31</v>
      </c>
      <c r="C5" s="39" t="s">
        <v>46</v>
      </c>
      <c r="D5" s="39" t="s">
        <v>47</v>
      </c>
      <c r="E5" s="37" t="n">
        <v>120</v>
      </c>
      <c r="F5" s="39" t="s">
        <v>48</v>
      </c>
      <c r="G5" s="39" t="s">
        <v>49</v>
      </c>
      <c r="H5" s="39"/>
      <c r="I5" s="39" t="s">
        <v>50</v>
      </c>
      <c r="J5" s="39" t="s">
        <v>51</v>
      </c>
      <c r="K5" s="39" t="s">
        <v>52</v>
      </c>
    </row>
    <row r="6" ht="20" customHeight="1">
      <c r="A6" s="39" t="s">
        <v>30</v>
      </c>
      <c r="B6" s="39" t="s">
        <v>31</v>
      </c>
      <c r="C6" s="39" t="s">
        <v>53</v>
      </c>
      <c r="D6" s="39" t="s">
        <v>54</v>
      </c>
      <c r="E6" s="37" t="n">
        <v>20</v>
      </c>
      <c r="F6" s="39" t="s">
        <v>48</v>
      </c>
      <c r="G6" s="39" t="s">
        <v>49</v>
      </c>
      <c r="H6" s="39"/>
      <c r="I6" s="39" t="s">
        <v>50</v>
      </c>
      <c r="J6" s="39" t="s">
        <v>51</v>
      </c>
      <c r="K6" s="39" t="s">
        <v>52</v>
      </c>
    </row>
    <row r="7" ht="20" customHeight="1">
      <c r="A7" s="39" t="s">
        <v>30</v>
      </c>
      <c r="B7" s="39" t="s">
        <v>31</v>
      </c>
      <c r="C7" s="39" t="s">
        <v>55</v>
      </c>
      <c r="D7" s="39" t="s">
        <v>56</v>
      </c>
      <c r="E7" s="37" t="n">
        <v>78.343328915541</v>
      </c>
      <c r="F7" s="39" t="s">
        <v>40</v>
      </c>
      <c r="G7" s="39" t="s">
        <v>35</v>
      </c>
      <c r="H7" s="39" t="n">
        <v>2015</v>
      </c>
      <c r="I7" s="39" t="s">
        <v>41</v>
      </c>
      <c r="J7" s="39" t="s">
        <v>42</v>
      </c>
      <c r="K7" s="39" t="s">
        <v>43</v>
      </c>
    </row>
    <row r="8" ht="20" customHeight="1">
      <c r="A8" s="39" t="s">
        <v>30</v>
      </c>
      <c r="B8" s="39" t="s">
        <v>31</v>
      </c>
      <c r="C8" s="39" t="s">
        <v>57</v>
      </c>
      <c r="D8" s="39" t="s">
        <v>58</v>
      </c>
      <c r="E8" s="37" t="n">
        <v>14.5106814921225</v>
      </c>
      <c r="F8" s="39" t="s">
        <v>40</v>
      </c>
      <c r="G8" s="39" t="s">
        <v>35</v>
      </c>
      <c r="H8" s="39" t="n">
        <v>2015</v>
      </c>
      <c r="I8" s="39" t="s">
        <v>41</v>
      </c>
      <c r="J8" s="39" t="s">
        <v>42</v>
      </c>
      <c r="K8" s="39" t="s">
        <v>43</v>
      </c>
    </row>
    <row r="9" ht="20" customHeight="1">
      <c r="A9" s="39" t="s">
        <v>30</v>
      </c>
      <c r="B9" s="39" t="s">
        <v>31</v>
      </c>
      <c r="C9" s="39" t="s">
        <v>59</v>
      </c>
      <c r="D9" s="39" t="s">
        <v>60</v>
      </c>
      <c r="E9" s="37" t="n">
        <v>3.64754745674644</v>
      </c>
      <c r="F9" s="39" t="s">
        <v>40</v>
      </c>
      <c r="G9" s="39" t="s">
        <v>35</v>
      </c>
      <c r="H9" s="39" t="n">
        <v>2015</v>
      </c>
      <c r="I9" s="39" t="s">
        <v>41</v>
      </c>
      <c r="J9" s="39" t="s">
        <v>42</v>
      </c>
      <c r="K9" s="39" t="s">
        <v>43</v>
      </c>
    </row>
    <row r="10" ht="20" customHeight="1">
      <c r="A10" s="39" t="s">
        <v>30</v>
      </c>
      <c r="B10" s="39" t="s">
        <v>31</v>
      </c>
      <c r="C10" s="39" t="s">
        <v>61</v>
      </c>
      <c r="D10" s="39" t="s">
        <v>62</v>
      </c>
      <c r="E10" s="37" t="n">
        <v>1.8215596000484</v>
      </c>
      <c r="F10" s="39" t="s">
        <v>40</v>
      </c>
      <c r="G10" s="39" t="s">
        <v>35</v>
      </c>
      <c r="H10" s="39" t="n">
        <v>2015</v>
      </c>
      <c r="I10" s="39" t="s">
        <v>41</v>
      </c>
      <c r="J10" s="39" t="s">
        <v>42</v>
      </c>
      <c r="K10" s="39" t="s">
        <v>43</v>
      </c>
    </row>
    <row r="11" ht="20" customHeight="1">
      <c r="A11" s="39" t="s">
        <v>30</v>
      </c>
      <c r="B11" s="39" t="s">
        <v>31</v>
      </c>
      <c r="C11" s="39" t="s">
        <v>63</v>
      </c>
      <c r="D11" s="39" t="s">
        <v>64</v>
      </c>
      <c r="E11" s="37" t="n">
        <v>1.6768825355417</v>
      </c>
      <c r="F11" s="39" t="s">
        <v>40</v>
      </c>
      <c r="G11" s="39" t="s">
        <v>35</v>
      </c>
      <c r="H11" s="39" t="n">
        <v>2015</v>
      </c>
      <c r="I11" s="39" t="s">
        <v>41</v>
      </c>
      <c r="J11" s="39" t="s">
        <v>42</v>
      </c>
      <c r="K11" s="39" t="s">
        <v>43</v>
      </c>
    </row>
    <row r="12" ht="20" customHeight="1">
      <c r="A12" s="39" t="s">
        <v>30</v>
      </c>
      <c r="B12" s="39" t="s">
        <v>31</v>
      </c>
      <c r="C12" s="39" t="s">
        <v>65</v>
      </c>
      <c r="D12" s="39" t="s">
        <v>66</v>
      </c>
      <c r="E12" s="37" t="n">
        <v>100</v>
      </c>
      <c r="F12" s="39" t="s">
        <v>40</v>
      </c>
      <c r="G12" s="39" t="s">
        <v>49</v>
      </c>
      <c r="H12" s="39"/>
      <c r="I12" s="39"/>
      <c r="J12" s="39"/>
      <c r="K12" s="39"/>
    </row>
    <row r="13" ht="20" customHeight="1">
      <c r="A13" s="39" t="s">
        <v>30</v>
      </c>
      <c r="B13" s="39" t="s">
        <v>31</v>
      </c>
      <c r="C13" s="39" t="s">
        <v>67</v>
      </c>
      <c r="D13" s="39" t="s">
        <v>68</v>
      </c>
      <c r="E13" s="37" t="n">
        <v>100</v>
      </c>
      <c r="F13" s="39" t="s">
        <v>40</v>
      </c>
      <c r="G13" s="39" t="s">
        <v>49</v>
      </c>
      <c r="H13" s="39"/>
      <c r="I13" s="39"/>
      <c r="J13" s="39"/>
      <c r="K13" s="39"/>
    </row>
    <row r="14" ht="20" customHeight="1">
      <c r="A14" s="39" t="s">
        <v>30</v>
      </c>
      <c r="B14" s="39" t="s">
        <v>31</v>
      </c>
      <c r="C14" s="39" t="s">
        <v>69</v>
      </c>
      <c r="D14" s="39" t="s">
        <v>70</v>
      </c>
      <c r="E14" s="37" t="n">
        <v>100</v>
      </c>
      <c r="F14" s="39" t="s">
        <v>40</v>
      </c>
      <c r="G14" s="39" t="s">
        <v>49</v>
      </c>
      <c r="H14" s="39"/>
      <c r="I14" s="39"/>
      <c r="J14" s="39"/>
      <c r="K14" s="39"/>
    </row>
    <row r="15" ht="20" customHeight="1">
      <c r="A15" s="39" t="s">
        <v>30</v>
      </c>
      <c r="B15" s="39" t="s">
        <v>31</v>
      </c>
      <c r="C15" s="39" t="s">
        <v>71</v>
      </c>
      <c r="D15" s="39" t="s">
        <v>72</v>
      </c>
      <c r="E15" s="37" t="n">
        <v>50</v>
      </c>
      <c r="F15" s="39" t="s">
        <v>40</v>
      </c>
      <c r="G15" s="39" t="s">
        <v>49</v>
      </c>
      <c r="H15" s="39"/>
      <c r="I15" s="39"/>
      <c r="J15" s="39"/>
      <c r="K15" s="39"/>
    </row>
    <row r="16" ht="20" customHeight="1">
      <c r="A16" s="39" t="s">
        <v>30</v>
      </c>
      <c r="B16" s="39" t="s">
        <v>31</v>
      </c>
      <c r="C16" s="39" t="s">
        <v>73</v>
      </c>
      <c r="D16" s="39" t="s">
        <v>74</v>
      </c>
      <c r="E16" s="37"/>
      <c r="F16" s="39" t="s">
        <v>40</v>
      </c>
      <c r="G16" s="39" t="s">
        <v>49</v>
      </c>
      <c r="H16" s="39"/>
      <c r="I16" s="39"/>
      <c r="J16" s="39"/>
      <c r="K16" s="39"/>
    </row>
    <row r="17" ht="20" customHeight="1">
      <c r="A17" s="39" t="s">
        <v>30</v>
      </c>
      <c r="B17" s="39" t="s">
        <v>31</v>
      </c>
      <c r="C17" s="39" t="s">
        <v>75</v>
      </c>
      <c r="D17" s="39" t="s">
        <v>76</v>
      </c>
      <c r="E17" s="37"/>
      <c r="F17" s="39" t="s">
        <v>40</v>
      </c>
      <c r="G17" s="39" t="s">
        <v>49</v>
      </c>
      <c r="H17" s="39"/>
      <c r="I17" s="39"/>
      <c r="J17" s="39"/>
      <c r="K17" s="39"/>
    </row>
    <row r="18" ht="20" customHeight="1">
      <c r="A18" s="39" t="s">
        <v>30</v>
      </c>
      <c r="B18" s="39" t="s">
        <v>31</v>
      </c>
      <c r="C18" s="39" t="s">
        <v>77</v>
      </c>
      <c r="D18" s="39" t="s">
        <v>78</v>
      </c>
      <c r="E18" s="37" t="n">
        <v>50</v>
      </c>
      <c r="F18" s="39" t="s">
        <v>40</v>
      </c>
      <c r="G18" s="39" t="s">
        <v>49</v>
      </c>
      <c r="H18" s="39"/>
      <c r="I18" s="39"/>
      <c r="J18" s="39"/>
      <c r="K18" s="39"/>
    </row>
    <row r="19" ht="20" customHeight="1">
      <c r="A19" s="39" t="s">
        <v>30</v>
      </c>
      <c r="B19" s="39" t="s">
        <v>31</v>
      </c>
      <c r="C19" s="39" t="s">
        <v>79</v>
      </c>
      <c r="D19" s="39" t="s">
        <v>80</v>
      </c>
      <c r="E19" s="37" t="n">
        <v>100</v>
      </c>
      <c r="F19" s="39" t="s">
        <v>40</v>
      </c>
      <c r="G19" s="39" t="s">
        <v>49</v>
      </c>
      <c r="H19" s="39"/>
      <c r="I19" s="39"/>
      <c r="J19" s="39"/>
      <c r="K19" s="39"/>
    </row>
    <row r="20" ht="20" customHeight="1">
      <c r="A20" s="39" t="s">
        <v>30</v>
      </c>
      <c r="B20" s="39" t="s">
        <v>31</v>
      </c>
      <c r="C20" s="39" t="s">
        <v>81</v>
      </c>
      <c r="D20" s="39" t="s">
        <v>82</v>
      </c>
      <c r="E20" s="37" t="n">
        <v>100</v>
      </c>
      <c r="F20" s="39" t="s">
        <v>40</v>
      </c>
      <c r="G20" s="39" t="s">
        <v>49</v>
      </c>
      <c r="H20" s="39"/>
      <c r="I20" s="39"/>
      <c r="J20" s="39"/>
      <c r="K20" s="39"/>
    </row>
    <row r="21" ht="20" customHeight="1">
      <c r="A21" s="39" t="s">
        <v>30</v>
      </c>
      <c r="B21" s="39" t="s">
        <v>31</v>
      </c>
      <c r="C21" s="39" t="s">
        <v>83</v>
      </c>
      <c r="D21" s="39" t="s">
        <v>84</v>
      </c>
      <c r="E21" s="37" t="n">
        <v>50</v>
      </c>
      <c r="F21" s="39" t="s">
        <v>40</v>
      </c>
      <c r="G21" s="39" t="s">
        <v>49</v>
      </c>
      <c r="H21" s="39"/>
      <c r="I21" s="39"/>
      <c r="J21" s="39"/>
      <c r="K21" s="39"/>
    </row>
    <row r="22" ht="20" customHeight="1">
      <c r="A22" s="39" t="s">
        <v>30</v>
      </c>
      <c r="B22" s="39" t="s">
        <v>31</v>
      </c>
      <c r="C22" s="39" t="s">
        <v>85</v>
      </c>
      <c r="D22" s="39" t="s">
        <v>86</v>
      </c>
      <c r="E22" s="37"/>
      <c r="F22" s="39" t="s">
        <v>40</v>
      </c>
      <c r="G22" s="39" t="s">
        <v>49</v>
      </c>
      <c r="H22" s="39"/>
      <c r="I22" s="39"/>
      <c r="J22" s="39"/>
      <c r="K22" s="39"/>
    </row>
    <row r="23" ht="20" customHeight="1">
      <c r="A23" s="39" t="s">
        <v>30</v>
      </c>
      <c r="B23" s="39" t="s">
        <v>31</v>
      </c>
      <c r="C23" s="39" t="s">
        <v>87</v>
      </c>
      <c r="D23" s="39" t="s">
        <v>88</v>
      </c>
      <c r="E23" s="37"/>
      <c r="F23" s="39" t="s">
        <v>40</v>
      </c>
      <c r="G23" s="39" t="s">
        <v>49</v>
      </c>
      <c r="H23" s="39"/>
      <c r="I23" s="39"/>
      <c r="J23" s="39"/>
      <c r="K23" s="39"/>
    </row>
    <row r="24" ht="20" customHeight="1">
      <c r="A24" s="39" t="s">
        <v>30</v>
      </c>
      <c r="B24" s="39" t="s">
        <v>31</v>
      </c>
      <c r="C24" s="39" t="s">
        <v>89</v>
      </c>
      <c r="D24" s="39" t="s">
        <v>90</v>
      </c>
      <c r="E24" s="37" t="n">
        <v>50</v>
      </c>
      <c r="F24" s="39" t="s">
        <v>40</v>
      </c>
      <c r="G24" s="39" t="s">
        <v>49</v>
      </c>
      <c r="H24" s="39"/>
      <c r="I24" s="39"/>
      <c r="J24" s="39"/>
      <c r="K24" s="39"/>
    </row>
    <row r="25" ht="20" customHeight="1">
      <c r="A25" s="39" t="s">
        <v>30</v>
      </c>
      <c r="B25" s="39" t="s">
        <v>31</v>
      </c>
      <c r="C25" s="39" t="s">
        <v>91</v>
      </c>
      <c r="D25" s="39" t="s">
        <v>92</v>
      </c>
      <c r="E25" s="37" t="n">
        <v>100</v>
      </c>
      <c r="F25" s="39" t="s">
        <v>40</v>
      </c>
      <c r="G25" s="39" t="s">
        <v>49</v>
      </c>
      <c r="H25" s="39"/>
      <c r="I25" s="39"/>
      <c r="J25" s="39"/>
      <c r="K25" s="39"/>
    </row>
    <row r="26" ht="20" customHeight="1">
      <c r="A26" s="39" t="s">
        <v>30</v>
      </c>
      <c r="B26" s="39" t="s">
        <v>31</v>
      </c>
      <c r="C26" s="39" t="s">
        <v>93</v>
      </c>
      <c r="D26" s="39" t="s">
        <v>94</v>
      </c>
      <c r="E26" s="37" t="n">
        <v>53.3445403452429</v>
      </c>
      <c r="F26" s="39" t="s">
        <v>40</v>
      </c>
      <c r="G26" s="39" t="s">
        <v>35</v>
      </c>
      <c r="H26" s="39" t="n">
        <v>2015</v>
      </c>
      <c r="I26" s="39" t="s">
        <v>95</v>
      </c>
      <c r="J26" s="39" t="s">
        <v>96</v>
      </c>
      <c r="K26" s="39"/>
    </row>
    <row r="27" ht="20" customHeight="1">
      <c r="A27" s="39" t="s">
        <v>30</v>
      </c>
      <c r="B27" s="39" t="s">
        <v>31</v>
      </c>
      <c r="C27" s="39" t="s">
        <v>97</v>
      </c>
      <c r="D27" s="39" t="s">
        <v>98</v>
      </c>
      <c r="E27" s="37" t="n">
        <v>0</v>
      </c>
      <c r="F27" s="39" t="s">
        <v>40</v>
      </c>
      <c r="G27" s="39" t="s">
        <v>49</v>
      </c>
      <c r="H27" s="39"/>
      <c r="I27" s="39"/>
      <c r="J27" s="39"/>
      <c r="K27" s="39"/>
    </row>
  </sheetData>
  <pageMargins left="0.7" right="0.7" top="0.75" bottom="0.75" header="0.3" footer="0.3"/>
  <pageSetup paperSize="9" orientation="landscape" scale="100" fitToWidth="1" fitToHeight="1" horizontalDpi="300" verticalDpi="300" r:id="rId2"/>
  <headerFooter differentOddEven="0" differentFirst="0" scaleWithDoc="0" alignWithMargins="0">
    <oddHeader>&amp;CPRELIMINARY COUNTRY FILE</oddHeader>
    <oddFooter>&amp;LTAB: &amp;A&amp;RLast update: September 2018</oddFooter>
  </headerFooter>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larnsce</dc:creator>
  <dcterms:created xsi:type="dcterms:W3CDTF">2018-09-12T10:20:28Z</dcterms:created>
</coreProperties>
</file>