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mansoerm\World Health Organization\INO Procurement Folder - General\Requisition Folder\2026\012-2026_HSS_Pharmaceutical NHA\2. Tender publication\"/>
    </mc:Choice>
  </mc:AlternateContent>
  <xr:revisionPtr revIDLastSave="0" documentId="13_ncr:1_{8F3F717D-6932-4AB4-B10A-59DD7E16CE45}" xr6:coauthVersionLast="47" xr6:coauthVersionMax="47" xr10:uidLastSave="{00000000-0000-0000-0000-000000000000}"/>
  <bookViews>
    <workbookView xWindow="-110" yWindow="-110" windowWidth="19420" windowHeight="12660" xr2:uid="{00000000-000D-0000-FFFF-FFFF00000000}"/>
  </bookViews>
  <sheets>
    <sheet name="Budget " sheetId="1" r:id="rId1"/>
    <sheet name="SBM 2026" sheetId="2" r:id="rId2"/>
    <sheet name="Air Ticket" sheetId="3" r:id="rId3"/>
    <sheet name="Resource Pers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2" l="1"/>
  <c r="L44" i="2"/>
  <c r="J44" i="2"/>
  <c r="I44" i="2"/>
  <c r="H44" i="2"/>
  <c r="G44" i="2"/>
  <c r="E44" i="2"/>
  <c r="D44" i="2"/>
  <c r="N43" i="2"/>
  <c r="K43" i="2"/>
  <c r="K44" i="2" s="1"/>
  <c r="F43" i="2"/>
  <c r="N42" i="2"/>
  <c r="K42" i="2"/>
  <c r="F42" i="2"/>
  <c r="N41" i="2"/>
  <c r="F41" i="2"/>
  <c r="N40" i="2"/>
  <c r="F40" i="2"/>
  <c r="N39" i="2"/>
  <c r="F39" i="2"/>
  <c r="N38" i="2"/>
  <c r="N37" i="2"/>
  <c r="N36" i="2"/>
  <c r="F36" i="2"/>
  <c r="F44" i="2" s="1"/>
  <c r="N35" i="2"/>
  <c r="N34" i="2"/>
  <c r="N33" i="2"/>
  <c r="N32" i="2"/>
  <c r="F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44" i="2" s="1"/>
</calcChain>
</file>

<file path=xl/sharedStrings.xml><?xml version="1.0" encoding="utf-8"?>
<sst xmlns="http://schemas.openxmlformats.org/spreadsheetml/2006/main" count="303" uniqueCount="189">
  <si>
    <t>No</t>
  </si>
  <si>
    <t>Description</t>
  </si>
  <si>
    <t>Quantity</t>
  </si>
  <si>
    <t>Budget</t>
  </si>
  <si>
    <t>Volume</t>
  </si>
  <si>
    <t>Unit</t>
  </si>
  <si>
    <t>Unit Cost</t>
  </si>
  <si>
    <t>Total</t>
  </si>
  <si>
    <t>Consultant Service Fee</t>
  </si>
  <si>
    <t>Health Financing Expert (S3/Doctoral): Principal Investigator </t>
  </si>
  <si>
    <t>Health Economist (S2)</t>
  </si>
  <si>
    <t>Pharmacist (S2)</t>
  </si>
  <si>
    <t>Assistant expert in health accounts (S1)</t>
  </si>
  <si>
    <t>Assistant expert in pharmacy (S1)</t>
  </si>
  <si>
    <t>Data manager/ statistician (S1)</t>
  </si>
  <si>
    <t>Finance Coordinator</t>
  </si>
  <si>
    <t>SUB TOTAL</t>
  </si>
  <si>
    <t>Non Personal Cost</t>
  </si>
  <si>
    <t>1. Daily Allowance West Java</t>
  </si>
  <si>
    <t>2. Transport West Java</t>
  </si>
  <si>
    <t>3. Speaker's  Honorarium </t>
  </si>
  <si>
    <t>4. Moderator's Honorarium </t>
  </si>
  <si>
    <t>1. Daily Allowance</t>
  </si>
  <si>
    <t>2. Transport</t>
  </si>
  <si>
    <t>Publication</t>
  </si>
  <si>
    <t>1.Publication fee</t>
  </si>
  <si>
    <t>TOTAL I</t>
  </si>
  <si>
    <t>Institutional Fee</t>
  </si>
  <si>
    <t>TOTAL II</t>
  </si>
  <si>
    <t>*Allowable only government facilities. No hotel</t>
  </si>
  <si>
    <t>Full-board Meeting (West Java) 2 days</t>
  </si>
  <si>
    <t>5. Accomodation</t>
  </si>
  <si>
    <t>Appendix 2. Budget Template</t>
  </si>
  <si>
    <t>Project Title / RFP No.</t>
  </si>
  <si>
    <t>Name of institution</t>
  </si>
  <si>
    <t>please write the institution's name here</t>
  </si>
  <si>
    <t>Pharmaceutical Expenditure Tracking under NHA Framework</t>
  </si>
  <si>
    <t>REKAP SBU 2016</t>
  </si>
  <si>
    <t>Based on Ministry of Finance Republic of Indonesia Regulation No. 32 year 2025</t>
  </si>
  <si>
    <t>NO</t>
  </si>
  <si>
    <t>PROV</t>
  </si>
  <si>
    <t>CAPITAL</t>
  </si>
  <si>
    <t>Daily Allowance per day (Page 15)</t>
  </si>
  <si>
    <t>Daily Allowance  per day (the same city) for more than 8 hours (incl travel) - Page 15</t>
  </si>
  <si>
    <t>HOTEL per night</t>
  </si>
  <si>
    <t>Car rent per day (Page 30)</t>
  </si>
  <si>
    <t>Airport TAXI per terminal (Page 85)</t>
  </si>
  <si>
    <t>Meeting Package (Page 22)</t>
  </si>
  <si>
    <t>Meals &amp; Refreshment (Page 37)</t>
  </si>
  <si>
    <t xml:space="preserve">Total </t>
  </si>
  <si>
    <t>Based on Officers at  ES.IV/ GOL. III (Page 19)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</si>
  <si>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</si>
  <si>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</si>
  <si>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</si>
  <si>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</si>
  <si>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</si>
  <si>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</si>
  <si>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</si>
  <si>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</si>
  <si>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</si>
  <si>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</si>
  <si>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</si>
  <si>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</si>
  <si>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</si>
  <si>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</si>
  <si>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</si>
  <si>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</si>
  <si>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</si>
  <si>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</si>
  <si>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</si>
  <si>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</si>
  <si>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</si>
  <si>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</si>
  <si>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</si>
  <si>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</si>
  <si>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</si>
  <si>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</si>
  <si>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</si>
  <si>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</si>
  <si>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</si>
  <si>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</si>
  <si>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</si>
  <si>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</si>
  <si>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</si>
  <si>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</si>
  <si>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</si>
  <si>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</si>
  <si>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</si>
  <si>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</si>
  <si>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</si>
  <si>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</si>
  <si>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</si>
  <si>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</si>
  <si>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</si>
  <si>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</si>
  <si>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</si>
  <si>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</si>
  <si>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</si>
  <si>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</si>
  <si>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</si>
  <si>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</si>
  <si>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</si>
  <si>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</si>
  <si>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</si>
  <si>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</si>
  <si>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</si>
  <si>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</si>
  <si>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</si>
  <si>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</si>
  <si>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</si>
  <si>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</si>
  <si>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</si>
  <si>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</si>
  <si>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</si>
  <si>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</si>
  <si>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</si>
  <si>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</si>
  <si>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</si>
  <si>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</si>
  <si>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</si>
  <si>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</si>
  <si>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</si>
  <si>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</si>
  <si>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</si>
  <si>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</si>
  <si>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</si>
  <si>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</si>
  <si>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</si>
  <si>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</si>
  <si>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</si>
  <si>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</si>
  <si>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</si>
  <si>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</si>
  <si>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</si>
  <si>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Daily allowance for Fullboard meeting package is IDR 130.000/day</t>
  </si>
  <si>
    <t>*)</t>
  </si>
  <si>
    <t>Based on UN DSA rate effective 1 Januray 2026</t>
  </si>
  <si>
    <t>AIR TICKET COST (RETURN)</t>
  </si>
  <si>
    <t>Please refer to PMK page 86-90</t>
  </si>
  <si>
    <t>No.</t>
  </si>
  <si>
    <t>Originating City</t>
  </si>
  <si>
    <t>Destination</t>
  </si>
  <si>
    <t>ECONOMY</t>
  </si>
  <si>
    <t>Originating Province</t>
  </si>
  <si>
    <t>Destrination Province</t>
  </si>
  <si>
    <t>JAKARTA</t>
  </si>
  <si>
    <t>AMBON</t>
  </si>
  <si>
    <t>BALIKPAPAN</t>
  </si>
  <si>
    <t>BANDA ACEH</t>
  </si>
  <si>
    <t>BANDAR LAMPUNG</t>
  </si>
  <si>
    <t>BANJARMASIN</t>
  </si>
  <si>
    <t>BATAM</t>
  </si>
  <si>
    <t>BIAK</t>
  </si>
  <si>
    <t>DENPASAR</t>
  </si>
  <si>
    <t>JAYAPURA</t>
  </si>
  <si>
    <t>YOGYAKARTA</t>
  </si>
  <si>
    <t>DI YOGYAKARTA</t>
  </si>
  <si>
    <t>KENDARI</t>
  </si>
  <si>
    <t>KUPANG</t>
  </si>
  <si>
    <t>MAKASSAR</t>
  </si>
  <si>
    <t>MALANG</t>
  </si>
  <si>
    <t>MAMUJU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</si>
  <si>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</si>
  <si>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</si>
  <si>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</si>
  <si>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</si>
  <si>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</si>
  <si>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</si>
  <si>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</si>
  <si>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</si>
  <si>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PANGKAL PINANG</t>
  </si>
  <si>
    <t>PEKANBARU</t>
  </si>
  <si>
    <t>PONTIANAK</t>
  </si>
  <si>
    <t>SEMARANG</t>
  </si>
  <si>
    <t>SOLO</t>
  </si>
  <si>
    <t>SURABAYA</t>
  </si>
  <si>
    <t>TERNATE</t>
  </si>
  <si>
    <t>TIMIKA</t>
  </si>
  <si>
    <t>TANJUNG SELOR</t>
  </si>
  <si>
    <t>Resource Person Fee (Page 6 of PMK)</t>
  </si>
  <si>
    <t>Level</t>
  </si>
  <si>
    <t>Rate per hour (IDR)</t>
  </si>
  <si>
    <t>Minister</t>
  </si>
  <si>
    <t>per hour for max of 3 hours</t>
  </si>
  <si>
    <t>Escelon I</t>
  </si>
  <si>
    <t>Escelon II</t>
  </si>
  <si>
    <t>Escelon III and below</t>
  </si>
  <si>
    <t>Moderator/Facilitator</t>
  </si>
  <si>
    <t>per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</si>
</sst>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_-;\-* #,##0_-;_-* &quot;-&quot;??_-;_-@_-"/>
    <numFmt numFmtId="166" formatCode="_(* #,##0_);_(* \(#,##0\);_(* &quot;-&quot;??_);_(@_)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Arial"/>
      <charset val="134"/>
    </font>
    <font>
      <b/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11"/>
      <name val="Apto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64" fontId="4" fillId="0" borderId="11" xfId="1" applyFont="1" applyBorder="1"/>
    <xf numFmtId="164" fontId="2" fillId="0" borderId="12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3" fontId="2" fillId="0" borderId="6" xfId="0" applyNumberFormat="1" applyFont="1" applyBorder="1" applyAlignment="1">
      <alignment vertical="center" wrapText="1"/>
    </xf>
    <xf numFmtId="164" fontId="2" fillId="0" borderId="6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2" fillId="0" borderId="16" xfId="0" applyFont="1" applyBorder="1" applyAlignment="1">
      <alignment horizontal="center" vertical="center" wrapText="1"/>
    </xf>
    <xf numFmtId="164" fontId="2" fillId="0" borderId="17" xfId="1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164" fontId="2" fillId="0" borderId="19" xfId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9" fontId="2" fillId="0" borderId="6" xfId="0" applyNumberFormat="1" applyFont="1" applyBorder="1" applyAlignment="1">
      <alignment horizontal="center" vertical="center" wrapText="1"/>
    </xf>
    <xf numFmtId="164" fontId="4" fillId="0" borderId="6" xfId="1" applyFont="1" applyBorder="1" applyAlignment="1">
      <alignment vertical="top" wrapText="1"/>
    </xf>
    <xf numFmtId="164" fontId="0" fillId="0" borderId="0" xfId="1" applyFont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41" fontId="11" fillId="0" borderId="0" xfId="0" applyNumberFormat="1" applyFont="1"/>
    <xf numFmtId="164" fontId="11" fillId="0" borderId="0" xfId="1" applyFont="1" applyFill="1"/>
    <xf numFmtId="0" fontId="12" fillId="0" borderId="21" xfId="0" applyFont="1" applyBorder="1" applyAlignment="1">
      <alignment horizontal="center" vertical="center"/>
    </xf>
    <xf numFmtId="164" fontId="12" fillId="0" borderId="21" xfId="1" applyFont="1" applyFill="1" applyBorder="1" applyAlignment="1">
      <alignment horizontal="center" vertical="center" wrapText="1"/>
    </xf>
    <xf numFmtId="164" fontId="12" fillId="0" borderId="22" xfId="1" applyFont="1" applyFill="1" applyBorder="1" applyAlignment="1">
      <alignment horizontal="center" vertical="center"/>
    </xf>
    <xf numFmtId="164" fontId="13" fillId="0" borderId="21" xfId="1" applyFont="1" applyFill="1" applyBorder="1" applyAlignment="1">
      <alignment horizontal="center" vertical="center" wrapText="1"/>
    </xf>
    <xf numFmtId="164" fontId="13" fillId="0" borderId="23" xfId="1" applyFont="1" applyFill="1" applyBorder="1" applyAlignment="1">
      <alignment horizontal="center" vertical="center" wrapText="1"/>
    </xf>
    <xf numFmtId="164" fontId="13" fillId="0" borderId="24" xfId="1" applyFont="1" applyFill="1" applyBorder="1" applyAlignment="1">
      <alignment horizontal="center" vertical="center" wrapText="1"/>
    </xf>
    <xf numFmtId="164" fontId="13" fillId="0" borderId="22" xfId="1" applyFont="1" applyFill="1" applyBorder="1" applyAlignment="1">
      <alignment horizontal="center" vertical="center" wrapText="1"/>
    </xf>
    <xf numFmtId="164" fontId="13" fillId="0" borderId="25" xfId="1" applyFont="1" applyFill="1" applyBorder="1" applyAlignment="1">
      <alignment horizontal="center" vertical="center" wrapText="1"/>
    </xf>
    <xf numFmtId="164" fontId="13" fillId="0" borderId="26" xfId="1" applyFont="1" applyFill="1" applyBorder="1" applyAlignment="1">
      <alignment horizontal="center" vertical="center" wrapText="1"/>
    </xf>
    <xf numFmtId="164" fontId="13" fillId="0" borderId="27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64" fontId="12" fillId="0" borderId="28" xfId="1" applyFont="1" applyFill="1" applyBorder="1" applyAlignment="1">
      <alignment horizontal="center" vertical="center" wrapText="1"/>
    </xf>
    <xf numFmtId="164" fontId="12" fillId="0" borderId="28" xfId="1" applyFont="1" applyFill="1" applyBorder="1" applyAlignment="1">
      <alignment horizontal="center" vertical="center" wrapText="1"/>
    </xf>
    <xf numFmtId="164" fontId="13" fillId="0" borderId="28" xfId="1" applyFont="1" applyFill="1" applyBorder="1" applyAlignment="1">
      <alignment horizontal="center" vertical="center" wrapText="1"/>
    </xf>
    <xf numFmtId="164" fontId="13" fillId="0" borderId="28" xfId="1" applyFont="1" applyFill="1" applyBorder="1" applyAlignment="1">
      <alignment horizontal="center" vertical="center" wrapText="1"/>
    </xf>
    <xf numFmtId="164" fontId="13" fillId="0" borderId="11" xfId="1" applyFont="1" applyFill="1" applyBorder="1" applyAlignment="1">
      <alignment horizontal="center" vertical="center" wrapText="1"/>
    </xf>
    <xf numFmtId="164" fontId="13" fillId="0" borderId="23" xfId="1" applyFont="1" applyFill="1" applyBorder="1" applyAlignment="1">
      <alignment horizontal="center" vertical="center" wrapText="1"/>
    </xf>
    <xf numFmtId="164" fontId="13" fillId="0" borderId="29" xfId="1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164" fontId="11" fillId="0" borderId="30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164" fontId="11" fillId="0" borderId="31" xfId="1" applyFont="1" applyFill="1" applyBorder="1" applyAlignment="1">
      <alignment horizontal="center" vertical="center"/>
    </xf>
    <xf numFmtId="164" fontId="11" fillId="0" borderId="31" xfId="1" applyFont="1" applyFill="1" applyBorder="1" applyAlignment="1">
      <alignment horizontal="left" vertical="top"/>
    </xf>
    <xf numFmtId="164" fontId="11" fillId="2" borderId="31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11" fillId="0" borderId="0" xfId="0" quotePrefix="1" applyFont="1" applyAlignment="1">
      <alignment horizontal="center"/>
    </xf>
    <xf numFmtId="0" fontId="7" fillId="0" borderId="0" xfId="0" applyFont="1"/>
    <xf numFmtId="0" fontId="1" fillId="0" borderId="0" xfId="0" applyFont="1"/>
    <xf numFmtId="0" fontId="7" fillId="0" borderId="31" xfId="0" applyFont="1" applyBorder="1" applyAlignment="1">
      <alignment horizontal="center"/>
    </xf>
    <xf numFmtId="164" fontId="16" fillId="0" borderId="31" xfId="1" applyFont="1" applyFill="1" applyBorder="1" applyAlignment="1">
      <alignment horizontal="center"/>
    </xf>
    <xf numFmtId="0" fontId="17" fillId="3" borderId="31" xfId="0" applyFont="1" applyFill="1" applyBorder="1" applyAlignment="1">
      <alignment horizontal="center"/>
    </xf>
    <xf numFmtId="0" fontId="17" fillId="3" borderId="31" xfId="0" applyFont="1" applyFill="1" applyBorder="1"/>
    <xf numFmtId="164" fontId="17" fillId="3" borderId="31" xfId="1" applyFont="1" applyFill="1" applyBorder="1"/>
    <xf numFmtId="166" fontId="7" fillId="0" borderId="31" xfId="2" applyNumberFormat="1" applyFont="1" applyBorder="1"/>
    <xf numFmtId="166" fontId="18" fillId="0" borderId="0" xfId="2" applyNumberFormat="1" applyFont="1"/>
    <xf numFmtId="0" fontId="0" fillId="0" borderId="31" xfId="0" applyBorder="1" applyAlignment="1">
      <alignment horizontal="left"/>
    </xf>
    <xf numFmtId="166" fontId="18" fillId="0" borderId="31" xfId="2" applyNumberFormat="1" applyFont="1" applyBorder="1"/>
    <xf numFmtId="166" fontId="18" fillId="0" borderId="31" xfId="2" applyNumberFormat="1" applyFont="1" applyBorder="1" applyAlignment="1">
      <alignment horizontal="left"/>
    </xf>
    <xf numFmtId="0" fontId="0" fillId="0" borderId="31" xfId="0" applyBorder="1"/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J8" sqref="J8"/>
    </sheetView>
  </sheetViews>
  <sheetFormatPr defaultColWidth="9" defaultRowHeight="14.5"/>
  <cols>
    <col min="3" max="3" width="35.81640625" customWidth="1"/>
    <col min="4" max="4" width="12.6328125" customWidth="1"/>
    <col min="6" max="6" width="16.90625" customWidth="1"/>
    <col min="7" max="7" width="18.36328125" customWidth="1"/>
    <col min="8" max="8" width="17.1796875" customWidth="1"/>
    <col min="10" max="10" width="11.453125" customWidth="1"/>
  </cols>
  <sheetData>
    <row r="1" spans="1:10">
      <c r="A1" s="96" t="s">
        <v>32</v>
      </c>
    </row>
    <row r="2" spans="1:10" ht="15.5">
      <c r="B2" t="s">
        <v>33</v>
      </c>
      <c r="D2" s="56" t="s">
        <v>36</v>
      </c>
    </row>
    <row r="3" spans="1:10">
      <c r="B3" t="s">
        <v>34</v>
      </c>
      <c r="D3" s="55" t="s">
        <v>35</v>
      </c>
    </row>
    <row r="5" spans="1:10">
      <c r="B5" s="50" t="s">
        <v>0</v>
      </c>
      <c r="C5" s="50" t="s">
        <v>1</v>
      </c>
      <c r="D5" s="50" t="s">
        <v>2</v>
      </c>
      <c r="E5" s="43" t="s">
        <v>3</v>
      </c>
      <c r="F5" s="44"/>
      <c r="G5" s="44"/>
      <c r="H5" s="45"/>
    </row>
    <row r="6" spans="1:10">
      <c r="B6" s="51"/>
      <c r="C6" s="51"/>
      <c r="D6" s="51"/>
      <c r="E6" s="4" t="s">
        <v>4</v>
      </c>
      <c r="F6" s="4" t="s">
        <v>5</v>
      </c>
      <c r="G6" s="4" t="s">
        <v>6</v>
      </c>
      <c r="H6" s="4" t="s">
        <v>7</v>
      </c>
    </row>
    <row r="7" spans="1:10" ht="20" customHeight="1">
      <c r="B7" s="5">
        <v>1</v>
      </c>
      <c r="C7" s="37" t="s">
        <v>8</v>
      </c>
      <c r="D7" s="38"/>
      <c r="E7" s="38"/>
      <c r="F7" s="38"/>
      <c r="G7" s="46"/>
      <c r="H7" s="39"/>
    </row>
    <row r="8" spans="1:10" ht="31.25" customHeight="1">
      <c r="B8" s="6"/>
      <c r="C8" s="1" t="s">
        <v>9</v>
      </c>
      <c r="D8" s="7">
        <v>1</v>
      </c>
      <c r="E8" s="8"/>
      <c r="F8" s="9"/>
      <c r="G8" s="10"/>
      <c r="H8" s="11"/>
      <c r="J8" s="34"/>
    </row>
    <row r="9" spans="1:10" ht="25" customHeight="1">
      <c r="B9" s="12"/>
      <c r="C9" s="3" t="s">
        <v>10</v>
      </c>
      <c r="D9" s="2">
        <v>1</v>
      </c>
      <c r="E9" s="13"/>
      <c r="F9" s="14"/>
      <c r="G9" s="10"/>
      <c r="H9" s="11"/>
      <c r="J9" s="34"/>
    </row>
    <row r="10" spans="1:10" ht="25" customHeight="1">
      <c r="B10" s="12"/>
      <c r="C10" s="3" t="s">
        <v>11</v>
      </c>
      <c r="D10" s="2">
        <v>1</v>
      </c>
      <c r="E10" s="13"/>
      <c r="F10" s="14"/>
      <c r="G10" s="10"/>
      <c r="H10" s="11"/>
      <c r="J10" s="34"/>
    </row>
    <row r="11" spans="1:10" ht="25" customHeight="1">
      <c r="B11" s="6"/>
      <c r="C11" s="1" t="s">
        <v>12</v>
      </c>
      <c r="D11" s="15">
        <v>2</v>
      </c>
      <c r="E11" s="13"/>
      <c r="F11" s="16"/>
      <c r="G11" s="10"/>
      <c r="H11" s="11"/>
      <c r="J11" s="34"/>
    </row>
    <row r="12" spans="1:10" ht="25" customHeight="1">
      <c r="B12" s="6"/>
      <c r="C12" s="1" t="s">
        <v>13</v>
      </c>
      <c r="D12" s="15">
        <v>1</v>
      </c>
      <c r="E12" s="13"/>
      <c r="F12" s="16"/>
      <c r="G12" s="10"/>
      <c r="H12" s="11"/>
      <c r="J12" s="34"/>
    </row>
    <row r="13" spans="1:10" ht="25" customHeight="1">
      <c r="B13" s="6"/>
      <c r="C13" s="1" t="s">
        <v>14</v>
      </c>
      <c r="D13" s="15">
        <v>1</v>
      </c>
      <c r="E13" s="13"/>
      <c r="F13" s="16"/>
      <c r="G13" s="10"/>
      <c r="H13" s="11"/>
      <c r="J13" s="34"/>
    </row>
    <row r="14" spans="1:10" ht="25" customHeight="1">
      <c r="B14" s="12"/>
      <c r="C14" s="3" t="s">
        <v>15</v>
      </c>
      <c r="D14" s="2">
        <v>1</v>
      </c>
      <c r="E14" s="13"/>
      <c r="F14" s="14"/>
      <c r="G14" s="10"/>
      <c r="H14" s="11"/>
      <c r="J14" s="34"/>
    </row>
    <row r="15" spans="1:10" ht="25" customHeight="1">
      <c r="B15" s="17"/>
      <c r="C15" s="37" t="s">
        <v>16</v>
      </c>
      <c r="D15" s="38"/>
      <c r="E15" s="47"/>
      <c r="F15" s="38"/>
      <c r="G15" s="48"/>
      <c r="H15" s="18"/>
    </row>
    <row r="16" spans="1:10" ht="25" customHeight="1">
      <c r="B16" s="5">
        <v>2</v>
      </c>
      <c r="C16" s="37" t="s">
        <v>17</v>
      </c>
      <c r="D16" s="38"/>
      <c r="E16" s="38"/>
      <c r="F16" s="38"/>
      <c r="G16" s="38"/>
      <c r="H16" s="39"/>
    </row>
    <row r="17" spans="2:9" ht="25" customHeight="1">
      <c r="B17" s="17"/>
      <c r="C17" s="3" t="s">
        <v>18</v>
      </c>
      <c r="D17" s="4">
        <v>35</v>
      </c>
      <c r="E17" s="4"/>
      <c r="F17" s="3"/>
      <c r="G17" s="19"/>
      <c r="H17" s="11"/>
    </row>
    <row r="18" spans="2:9" ht="25" customHeight="1">
      <c r="B18" s="17"/>
      <c r="C18" s="1" t="s">
        <v>19</v>
      </c>
      <c r="D18" s="20">
        <v>35</v>
      </c>
      <c r="E18" s="20"/>
      <c r="F18" s="1"/>
      <c r="G18" s="21"/>
      <c r="H18" s="11"/>
    </row>
    <row r="19" spans="2:9" ht="25" customHeight="1">
      <c r="B19" s="22"/>
      <c r="C19" s="3" t="s">
        <v>20</v>
      </c>
      <c r="D19" s="13">
        <v>2</v>
      </c>
      <c r="E19" s="23"/>
      <c r="F19" s="1"/>
      <c r="G19" s="24"/>
      <c r="H19" s="11"/>
    </row>
    <row r="20" spans="2:9" ht="25" customHeight="1">
      <c r="B20" s="22"/>
      <c r="C20" s="3" t="s">
        <v>21</v>
      </c>
      <c r="D20" s="25">
        <v>1</v>
      </c>
      <c r="E20" s="13"/>
      <c r="F20" s="26"/>
      <c r="G20" s="27"/>
      <c r="H20" s="28"/>
    </row>
    <row r="21" spans="2:9" ht="25" customHeight="1">
      <c r="B21" s="17"/>
      <c r="C21" s="49" t="s">
        <v>16</v>
      </c>
      <c r="D21" s="47"/>
      <c r="E21" s="47"/>
      <c r="F21" s="47"/>
      <c r="G21" s="48"/>
      <c r="H21" s="29"/>
    </row>
    <row r="22" spans="2:9" ht="25" customHeight="1">
      <c r="B22" s="17"/>
      <c r="C22" s="3" t="s">
        <v>30</v>
      </c>
      <c r="D22" s="4">
        <v>40</v>
      </c>
      <c r="E22" s="4"/>
      <c r="F22" s="3"/>
      <c r="G22" s="19"/>
      <c r="H22" s="11"/>
      <c r="I22" t="s">
        <v>29</v>
      </c>
    </row>
    <row r="23" spans="2:9" ht="25" customHeight="1">
      <c r="B23" s="17"/>
      <c r="C23" s="3" t="s">
        <v>22</v>
      </c>
      <c r="D23" s="4">
        <v>40</v>
      </c>
      <c r="E23" s="4"/>
      <c r="F23" s="3"/>
      <c r="G23" s="19"/>
      <c r="H23" s="11"/>
    </row>
    <row r="24" spans="2:9" ht="25" customHeight="1">
      <c r="B24" s="17"/>
      <c r="C24" s="3" t="s">
        <v>23</v>
      </c>
      <c r="D24" s="4">
        <v>40</v>
      </c>
      <c r="E24" s="4"/>
      <c r="F24" s="3"/>
      <c r="G24" s="19"/>
      <c r="H24" s="11"/>
    </row>
    <row r="25" spans="2:9" ht="25" customHeight="1">
      <c r="B25" s="17"/>
      <c r="C25" s="3" t="s">
        <v>20</v>
      </c>
      <c r="D25" s="13">
        <v>2</v>
      </c>
      <c r="E25" s="23"/>
      <c r="F25" s="1"/>
      <c r="G25" s="24"/>
      <c r="H25" s="11"/>
    </row>
    <row r="26" spans="2:9" ht="25" customHeight="1" thickBot="1">
      <c r="B26" s="17"/>
      <c r="C26" s="3" t="s">
        <v>21</v>
      </c>
      <c r="D26" s="25">
        <v>1</v>
      </c>
      <c r="E26" s="13"/>
      <c r="F26" s="26"/>
      <c r="G26" s="27"/>
      <c r="H26" s="28"/>
    </row>
    <row r="27" spans="2:9" ht="25" customHeight="1" thickBot="1">
      <c r="B27" s="17"/>
      <c r="C27" s="36" t="s">
        <v>31</v>
      </c>
      <c r="D27" s="4">
        <v>40</v>
      </c>
      <c r="E27" s="13"/>
      <c r="F27" s="26"/>
      <c r="G27" s="27"/>
      <c r="H27" s="28"/>
    </row>
    <row r="28" spans="2:9" ht="25" customHeight="1" thickBot="1">
      <c r="B28" s="17"/>
      <c r="C28" s="37" t="s">
        <v>16</v>
      </c>
      <c r="D28" s="38"/>
      <c r="E28" s="38"/>
      <c r="F28" s="38"/>
      <c r="G28" s="39"/>
      <c r="H28" s="30"/>
    </row>
    <row r="29" spans="2:9" ht="25" customHeight="1" thickBot="1">
      <c r="B29" s="5">
        <v>3</v>
      </c>
      <c r="C29" s="52" t="s">
        <v>24</v>
      </c>
      <c r="D29" s="53"/>
      <c r="E29" s="53"/>
      <c r="F29" s="53"/>
      <c r="G29" s="54"/>
      <c r="H29" s="17"/>
    </row>
    <row r="30" spans="2:9" ht="25" customHeight="1" thickBot="1">
      <c r="B30" s="17"/>
      <c r="C30" s="3" t="s">
        <v>25</v>
      </c>
      <c r="D30" s="3">
        <v>1</v>
      </c>
      <c r="E30" s="3"/>
      <c r="F30" s="3"/>
      <c r="G30" s="18"/>
      <c r="H30" s="11"/>
    </row>
    <row r="31" spans="2:9" ht="25" customHeight="1" thickBot="1">
      <c r="B31" s="17"/>
      <c r="C31" s="37" t="s">
        <v>16</v>
      </c>
      <c r="D31" s="38"/>
      <c r="E31" s="38"/>
      <c r="F31" s="38"/>
      <c r="G31" s="39"/>
      <c r="H31" s="30"/>
    </row>
    <row r="32" spans="2:9" ht="25" customHeight="1">
      <c r="B32" s="17"/>
      <c r="C32" s="37" t="s">
        <v>26</v>
      </c>
      <c r="D32" s="38"/>
      <c r="E32" s="38"/>
      <c r="F32" s="38"/>
      <c r="G32" s="39"/>
      <c r="H32" s="31"/>
    </row>
    <row r="33" spans="2:8" ht="25" customHeight="1" thickBot="1">
      <c r="B33" s="5">
        <v>4</v>
      </c>
      <c r="C33" s="5" t="s">
        <v>27</v>
      </c>
      <c r="D33" s="17"/>
      <c r="E33" s="32"/>
      <c r="F33" s="17"/>
      <c r="G33" s="17"/>
      <c r="H33" s="33"/>
    </row>
    <row r="34" spans="2:8" ht="25" customHeight="1" thickBot="1">
      <c r="B34" s="35"/>
      <c r="C34" s="37" t="s">
        <v>28</v>
      </c>
      <c r="D34" s="38"/>
      <c r="E34" s="38"/>
      <c r="F34" s="38"/>
      <c r="G34" s="39"/>
      <c r="H34" s="31"/>
    </row>
    <row r="35" spans="2:8" ht="25" customHeight="1" thickBot="1">
      <c r="B35" s="40"/>
      <c r="C35" s="41"/>
      <c r="D35" s="41"/>
      <c r="E35" s="41"/>
      <c r="F35" s="41"/>
      <c r="G35" s="42"/>
      <c r="H35" s="31"/>
    </row>
  </sheetData>
  <mergeCells count="14">
    <mergeCell ref="C31:G31"/>
    <mergeCell ref="C32:G32"/>
    <mergeCell ref="B35:G35"/>
    <mergeCell ref="E5:H5"/>
    <mergeCell ref="C7:H7"/>
    <mergeCell ref="C15:G15"/>
    <mergeCell ref="C16:H16"/>
    <mergeCell ref="C21:G21"/>
    <mergeCell ref="C34:G34"/>
    <mergeCell ref="B5:B6"/>
    <mergeCell ref="C5:C6"/>
    <mergeCell ref="D5:D6"/>
    <mergeCell ref="C28:G28"/>
    <mergeCell ref="C29:G2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E04C-8DB2-44C8-8A2C-69A2AC719C62}">
  <dimension ref="A1:P48"/>
  <sheetViews>
    <sheetView topLeftCell="A2" workbookViewId="0">
      <selection sqref="A1:XFD1048576"/>
    </sheetView>
  </sheetViews>
  <sheetFormatPr defaultColWidth="8.7265625" defaultRowHeight="12"/>
  <cols>
    <col min="1" max="1" width="4.26953125" style="60" customWidth="1"/>
    <col min="2" max="2" width="16.26953125" style="59" customWidth="1"/>
    <col min="3" max="3" width="11.453125" style="59" customWidth="1"/>
    <col min="4" max="4" width="9.26953125" style="62" customWidth="1"/>
    <col min="5" max="5" width="10.26953125" style="62" customWidth="1"/>
    <col min="6" max="6" width="14.7265625" style="62" customWidth="1"/>
    <col min="7" max="8" width="9" style="62" customWidth="1"/>
    <col min="9" max="9" width="9.1796875" style="62" customWidth="1"/>
    <col min="10" max="11" width="10.453125" style="62" customWidth="1"/>
    <col min="12" max="13" width="7.26953125" style="62" customWidth="1"/>
    <col min="14" max="14" width="9" style="62" customWidth="1"/>
    <col min="15" max="16384" width="8.7265625" style="59"/>
  </cols>
  <sheetData>
    <row r="1" spans="1:16" ht="18.5" hidden="1">
      <c r="A1" s="57" t="s">
        <v>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16" ht="18.5">
      <c r="A2" s="57" t="s">
        <v>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</row>
    <row r="3" spans="1:16" ht="12.5" thickBot="1">
      <c r="C3" s="61"/>
    </row>
    <row r="4" spans="1:16" s="73" customFormat="1" ht="12.5" thickBot="1">
      <c r="A4" s="63" t="s">
        <v>39</v>
      </c>
      <c r="B4" s="63" t="s">
        <v>40</v>
      </c>
      <c r="C4" s="63" t="s">
        <v>41</v>
      </c>
      <c r="D4" s="64" t="s">
        <v>42</v>
      </c>
      <c r="E4" s="64" t="s">
        <v>43</v>
      </c>
      <c r="F4" s="65" t="s">
        <v>44</v>
      </c>
      <c r="G4" s="66" t="s">
        <v>45</v>
      </c>
      <c r="H4" s="66" t="s">
        <v>46</v>
      </c>
      <c r="I4" s="67" t="s">
        <v>47</v>
      </c>
      <c r="J4" s="68"/>
      <c r="K4" s="69"/>
      <c r="L4" s="70" t="s">
        <v>48</v>
      </c>
      <c r="M4" s="71"/>
      <c r="N4" s="72" t="s">
        <v>49</v>
      </c>
    </row>
    <row r="5" spans="1:16" s="73" customFormat="1" ht="36.5" thickBot="1">
      <c r="A5" s="74"/>
      <c r="B5" s="74"/>
      <c r="C5" s="74"/>
      <c r="D5" s="75"/>
      <c r="E5" s="75"/>
      <c r="F5" s="76" t="s">
        <v>50</v>
      </c>
      <c r="G5" s="77"/>
      <c r="H5" s="77"/>
      <c r="I5" s="78" t="s">
        <v>51</v>
      </c>
      <c r="J5" s="78" t="s">
        <v>52</v>
      </c>
      <c r="K5" s="78" t="s">
        <v>53</v>
      </c>
      <c r="L5" s="79" t="s">
        <v>54</v>
      </c>
      <c r="M5" s="80" t="s">
        <v>55</v>
      </c>
      <c r="N5" s="81" t="s">
        <v>56</v>
      </c>
    </row>
    <row r="6" spans="1:16" s="85" customFormat="1" ht="12.75" customHeight="1">
      <c r="A6" s="82">
        <v>1</v>
      </c>
      <c r="B6" s="83" t="s">
        <v>57</v>
      </c>
      <c r="C6" s="83" t="s">
        <v>58</v>
      </c>
      <c r="D6" s="84">
        <v>360000</v>
      </c>
      <c r="E6" s="84">
        <v>140000</v>
      </c>
      <c r="F6" s="84">
        <v>770000</v>
      </c>
      <c r="G6" s="84">
        <v>962000</v>
      </c>
      <c r="H6" s="84">
        <v>123000</v>
      </c>
      <c r="I6" s="84">
        <v>338000</v>
      </c>
      <c r="J6" s="84">
        <v>425000</v>
      </c>
      <c r="K6" s="84">
        <v>992000</v>
      </c>
      <c r="L6" s="84">
        <v>51000</v>
      </c>
      <c r="M6" s="84">
        <v>21000</v>
      </c>
      <c r="N6" s="84">
        <f>L6+M6</f>
        <v>72000</v>
      </c>
      <c r="P6" s="86"/>
    </row>
    <row r="7" spans="1:16" s="85" customFormat="1">
      <c r="A7" s="87">
        <v>2</v>
      </c>
      <c r="B7" s="88" t="s">
        <v>59</v>
      </c>
      <c r="C7" s="88" t="s">
        <v>60</v>
      </c>
      <c r="D7" s="89">
        <v>370000</v>
      </c>
      <c r="E7" s="89">
        <v>150000</v>
      </c>
      <c r="F7" s="89">
        <v>699000</v>
      </c>
      <c r="G7" s="89">
        <v>1220000</v>
      </c>
      <c r="H7" s="89">
        <v>278000</v>
      </c>
      <c r="I7" s="89">
        <v>279000</v>
      </c>
      <c r="J7" s="89">
        <v>462000</v>
      </c>
      <c r="K7" s="89">
        <v>826000</v>
      </c>
      <c r="L7" s="89">
        <v>47000</v>
      </c>
      <c r="M7" s="89">
        <v>17000</v>
      </c>
      <c r="N7" s="89">
        <f t="shared" ref="N7:N43" si="0">L7+M7</f>
        <v>64000</v>
      </c>
    </row>
    <row r="8" spans="1:16" s="85" customFormat="1">
      <c r="A8" s="87">
        <v>3</v>
      </c>
      <c r="B8" s="88" t="s">
        <v>61</v>
      </c>
      <c r="C8" s="88" t="s">
        <v>62</v>
      </c>
      <c r="D8" s="89">
        <v>370000</v>
      </c>
      <c r="E8" s="89">
        <v>150000</v>
      </c>
      <c r="F8" s="89">
        <v>852000</v>
      </c>
      <c r="G8" s="89">
        <v>978000</v>
      </c>
      <c r="H8" s="89">
        <v>99000</v>
      </c>
      <c r="I8" s="89">
        <v>219000</v>
      </c>
      <c r="J8" s="89">
        <v>397000</v>
      </c>
      <c r="K8" s="89">
        <v>888000</v>
      </c>
      <c r="L8" s="89">
        <v>52000</v>
      </c>
      <c r="M8" s="89">
        <v>18000</v>
      </c>
      <c r="N8" s="89">
        <f t="shared" si="0"/>
        <v>70000</v>
      </c>
    </row>
    <row r="9" spans="1:16" s="85" customFormat="1">
      <c r="A9" s="87">
        <v>4</v>
      </c>
      <c r="B9" s="88" t="s">
        <v>63</v>
      </c>
      <c r="C9" s="88" t="s">
        <v>64</v>
      </c>
      <c r="D9" s="89">
        <v>370000</v>
      </c>
      <c r="E9" s="89">
        <v>150000</v>
      </c>
      <c r="F9" s="89">
        <v>792000</v>
      </c>
      <c r="G9" s="89">
        <v>1049000</v>
      </c>
      <c r="H9" s="89">
        <v>159000</v>
      </c>
      <c r="I9" s="89">
        <v>261000</v>
      </c>
      <c r="J9" s="89">
        <v>321000</v>
      </c>
      <c r="K9" s="89">
        <v>807000</v>
      </c>
      <c r="L9" s="89">
        <v>44000</v>
      </c>
      <c r="M9" s="89">
        <v>25000</v>
      </c>
      <c r="N9" s="89">
        <f t="shared" si="0"/>
        <v>69000</v>
      </c>
    </row>
    <row r="10" spans="1:16" s="85" customFormat="1">
      <c r="A10" s="87">
        <v>5</v>
      </c>
      <c r="B10" s="88" t="s">
        <v>65</v>
      </c>
      <c r="C10" s="88" t="s">
        <v>66</v>
      </c>
      <c r="D10" s="89">
        <v>370000</v>
      </c>
      <c r="E10" s="89">
        <v>150000</v>
      </c>
      <c r="F10" s="89">
        <v>580000</v>
      </c>
      <c r="G10" s="89">
        <v>1152000</v>
      </c>
      <c r="H10" s="89">
        <v>133000</v>
      </c>
      <c r="I10" s="89">
        <v>288000</v>
      </c>
      <c r="J10" s="89">
        <v>393000</v>
      </c>
      <c r="K10" s="89">
        <v>1110000</v>
      </c>
      <c r="L10" s="89">
        <v>54000</v>
      </c>
      <c r="M10" s="89">
        <v>19000</v>
      </c>
      <c r="N10" s="89">
        <f t="shared" si="0"/>
        <v>73000</v>
      </c>
    </row>
    <row r="11" spans="1:16" s="85" customFormat="1">
      <c r="A11" s="87">
        <v>6</v>
      </c>
      <c r="B11" s="88" t="s">
        <v>67</v>
      </c>
      <c r="C11" s="88" t="s">
        <v>68</v>
      </c>
      <c r="D11" s="89">
        <v>380000</v>
      </c>
      <c r="E11" s="89">
        <v>150000</v>
      </c>
      <c r="F11" s="89">
        <v>701000</v>
      </c>
      <c r="G11" s="89">
        <v>922000</v>
      </c>
      <c r="H11" s="89">
        <v>171000</v>
      </c>
      <c r="I11" s="89">
        <v>195000</v>
      </c>
      <c r="J11" s="89">
        <v>252000</v>
      </c>
      <c r="K11" s="89">
        <v>789000</v>
      </c>
      <c r="L11" s="89">
        <v>45000</v>
      </c>
      <c r="M11" s="89">
        <v>19000</v>
      </c>
      <c r="N11" s="89">
        <f t="shared" si="0"/>
        <v>64000</v>
      </c>
    </row>
    <row r="12" spans="1:16" s="85" customFormat="1">
      <c r="A12" s="87">
        <v>7</v>
      </c>
      <c r="B12" s="88" t="s">
        <v>69</v>
      </c>
      <c r="C12" s="88" t="s">
        <v>70</v>
      </c>
      <c r="D12" s="89">
        <v>380000</v>
      </c>
      <c r="E12" s="89">
        <v>150000</v>
      </c>
      <c r="F12" s="89">
        <v>861000</v>
      </c>
      <c r="G12" s="89">
        <v>1507000</v>
      </c>
      <c r="H12" s="89">
        <v>162000</v>
      </c>
      <c r="I12" s="89">
        <v>290000</v>
      </c>
      <c r="J12" s="89">
        <v>455000</v>
      </c>
      <c r="K12" s="89">
        <v>806000</v>
      </c>
      <c r="L12" s="89">
        <v>61000</v>
      </c>
      <c r="M12" s="89">
        <v>19000</v>
      </c>
      <c r="N12" s="89">
        <f t="shared" si="0"/>
        <v>80000</v>
      </c>
    </row>
    <row r="13" spans="1:16" s="85" customFormat="1">
      <c r="A13" s="87">
        <v>8</v>
      </c>
      <c r="B13" s="88" t="s">
        <v>71</v>
      </c>
      <c r="C13" s="88" t="s">
        <v>72</v>
      </c>
      <c r="D13" s="89">
        <v>380000</v>
      </c>
      <c r="E13" s="89">
        <v>150000</v>
      </c>
      <c r="F13" s="89">
        <v>621000</v>
      </c>
      <c r="G13" s="89">
        <v>897000</v>
      </c>
      <c r="H13" s="89">
        <v>162000</v>
      </c>
      <c r="I13" s="89">
        <v>255000</v>
      </c>
      <c r="J13" s="89">
        <v>336000</v>
      </c>
      <c r="K13" s="89">
        <v>1008000</v>
      </c>
      <c r="L13" s="89">
        <v>43000</v>
      </c>
      <c r="M13" s="89">
        <v>21000</v>
      </c>
      <c r="N13" s="89">
        <f t="shared" si="0"/>
        <v>64000</v>
      </c>
    </row>
    <row r="14" spans="1:16" s="85" customFormat="1">
      <c r="A14" s="87">
        <v>9</v>
      </c>
      <c r="B14" s="88" t="s">
        <v>73</v>
      </c>
      <c r="C14" s="88" t="s">
        <v>74</v>
      </c>
      <c r="D14" s="89">
        <v>380000</v>
      </c>
      <c r="E14" s="89">
        <v>150000</v>
      </c>
      <c r="F14" s="89">
        <v>692000</v>
      </c>
      <c r="G14" s="89">
        <v>985000</v>
      </c>
      <c r="H14" s="89">
        <v>106000</v>
      </c>
      <c r="I14" s="89">
        <v>290000</v>
      </c>
      <c r="J14" s="89">
        <v>416000</v>
      </c>
      <c r="K14" s="89">
        <v>1067000</v>
      </c>
      <c r="L14" s="89">
        <v>48000</v>
      </c>
      <c r="M14" s="89">
        <v>16000</v>
      </c>
      <c r="N14" s="89">
        <f t="shared" si="0"/>
        <v>64000</v>
      </c>
    </row>
    <row r="15" spans="1:16" s="85" customFormat="1">
      <c r="A15" s="87">
        <v>10</v>
      </c>
      <c r="B15" s="88" t="s">
        <v>75</v>
      </c>
      <c r="C15" s="88" t="s">
        <v>76</v>
      </c>
      <c r="D15" s="89">
        <v>410000</v>
      </c>
      <c r="E15" s="89">
        <v>160000</v>
      </c>
      <c r="F15" s="89">
        <v>724000</v>
      </c>
      <c r="G15" s="89">
        <v>1258000</v>
      </c>
      <c r="H15" s="89">
        <v>94000</v>
      </c>
      <c r="I15" s="89">
        <v>343000</v>
      </c>
      <c r="J15" s="89">
        <v>440000</v>
      </c>
      <c r="K15" s="89">
        <v>977000</v>
      </c>
      <c r="L15" s="89">
        <v>48000</v>
      </c>
      <c r="M15" s="89">
        <v>19000</v>
      </c>
      <c r="N15" s="89">
        <f t="shared" si="0"/>
        <v>67000</v>
      </c>
    </row>
    <row r="16" spans="1:16" s="85" customFormat="1">
      <c r="A16" s="87">
        <v>11</v>
      </c>
      <c r="B16" s="88" t="s">
        <v>77</v>
      </c>
      <c r="C16" s="88" t="s">
        <v>78</v>
      </c>
      <c r="D16" s="89">
        <v>370000</v>
      </c>
      <c r="E16" s="89">
        <v>150000</v>
      </c>
      <c r="F16" s="89">
        <v>775000</v>
      </c>
      <c r="G16" s="89">
        <v>1017000</v>
      </c>
      <c r="H16" s="89">
        <v>300000</v>
      </c>
      <c r="I16" s="89">
        <v>368000</v>
      </c>
      <c r="J16" s="89">
        <v>459000</v>
      </c>
      <c r="K16" s="89">
        <v>1051000</v>
      </c>
      <c r="L16" s="89">
        <v>54000</v>
      </c>
      <c r="M16" s="89">
        <v>21000</v>
      </c>
      <c r="N16" s="89">
        <f t="shared" si="0"/>
        <v>75000</v>
      </c>
    </row>
    <row r="17" spans="1:14" s="85" customFormat="1">
      <c r="A17" s="87">
        <v>12</v>
      </c>
      <c r="B17" s="88" t="s">
        <v>79</v>
      </c>
      <c r="C17" s="88" t="s">
        <v>80</v>
      </c>
      <c r="D17" s="89">
        <v>430000</v>
      </c>
      <c r="E17" s="89">
        <v>170000</v>
      </c>
      <c r="F17" s="89">
        <v>735000</v>
      </c>
      <c r="G17" s="89">
        <v>988000</v>
      </c>
      <c r="H17" s="89">
        <v>180000</v>
      </c>
      <c r="I17" s="89">
        <v>414000</v>
      </c>
      <c r="J17" s="89">
        <v>498000</v>
      </c>
      <c r="K17" s="89">
        <v>1006000</v>
      </c>
      <c r="L17" s="89">
        <v>54000</v>
      </c>
      <c r="M17" s="89">
        <v>22000</v>
      </c>
      <c r="N17" s="89">
        <f t="shared" si="0"/>
        <v>76000</v>
      </c>
    </row>
    <row r="18" spans="1:14" s="85" customFormat="1">
      <c r="A18" s="87">
        <v>13</v>
      </c>
      <c r="B18" s="88" t="s">
        <v>81</v>
      </c>
      <c r="C18" s="88" t="s">
        <v>82</v>
      </c>
      <c r="D18" s="89">
        <v>530000</v>
      </c>
      <c r="E18" s="89">
        <v>210000</v>
      </c>
      <c r="F18" s="89">
        <v>730000</v>
      </c>
      <c r="G18" s="89">
        <v>1305000</v>
      </c>
      <c r="H18" s="89">
        <v>250000</v>
      </c>
      <c r="I18" s="89">
        <v>361000</v>
      </c>
      <c r="J18" s="89">
        <v>455000</v>
      </c>
      <c r="K18" s="89">
        <v>1197000</v>
      </c>
      <c r="L18" s="89">
        <v>57000</v>
      </c>
      <c r="M18" s="89">
        <v>24000</v>
      </c>
      <c r="N18" s="89">
        <f t="shared" si="0"/>
        <v>81000</v>
      </c>
    </row>
    <row r="19" spans="1:14" s="85" customFormat="1">
      <c r="A19" s="87">
        <v>14</v>
      </c>
      <c r="B19" s="88" t="s">
        <v>83</v>
      </c>
      <c r="C19" s="88" t="s">
        <v>84</v>
      </c>
      <c r="D19" s="89">
        <v>370000</v>
      </c>
      <c r="E19" s="89">
        <v>150000</v>
      </c>
      <c r="F19" s="89">
        <v>810000</v>
      </c>
      <c r="G19" s="89">
        <v>1347000</v>
      </c>
      <c r="H19" s="89">
        <v>105000</v>
      </c>
      <c r="I19" s="89">
        <v>255000</v>
      </c>
      <c r="J19" s="89">
        <v>319000</v>
      </c>
      <c r="K19" s="89">
        <v>770000</v>
      </c>
      <c r="L19" s="89">
        <v>57000</v>
      </c>
      <c r="M19" s="89">
        <v>17000</v>
      </c>
      <c r="N19" s="89">
        <f t="shared" si="0"/>
        <v>74000</v>
      </c>
    </row>
    <row r="20" spans="1:14" s="85" customFormat="1">
      <c r="A20" s="87">
        <v>15</v>
      </c>
      <c r="B20" s="88" t="s">
        <v>85</v>
      </c>
      <c r="C20" s="88" t="s">
        <v>86</v>
      </c>
      <c r="D20" s="89">
        <v>420000</v>
      </c>
      <c r="E20" s="89">
        <v>170000</v>
      </c>
      <c r="F20" s="89">
        <v>845000</v>
      </c>
      <c r="G20" s="89">
        <v>978000</v>
      </c>
      <c r="H20" s="89">
        <v>258000</v>
      </c>
      <c r="I20" s="89">
        <v>303000</v>
      </c>
      <c r="J20" s="89">
        <v>407000</v>
      </c>
      <c r="K20" s="89">
        <v>867000</v>
      </c>
      <c r="L20" s="89">
        <v>57000</v>
      </c>
      <c r="M20" s="89">
        <v>17000</v>
      </c>
      <c r="N20" s="89">
        <f t="shared" si="0"/>
        <v>74000</v>
      </c>
    </row>
    <row r="21" spans="1:14" s="85" customFormat="1">
      <c r="A21" s="87">
        <v>16</v>
      </c>
      <c r="B21" s="88" t="s">
        <v>87</v>
      </c>
      <c r="C21" s="88" t="s">
        <v>88</v>
      </c>
      <c r="D21" s="89">
        <v>410000</v>
      </c>
      <c r="E21" s="89">
        <v>160000</v>
      </c>
      <c r="F21" s="89">
        <v>814000</v>
      </c>
      <c r="G21" s="89">
        <v>1212000</v>
      </c>
      <c r="H21" s="89">
        <v>225000</v>
      </c>
      <c r="I21" s="89">
        <v>338000</v>
      </c>
      <c r="J21" s="89">
        <v>408000</v>
      </c>
      <c r="K21" s="89">
        <v>1381000</v>
      </c>
      <c r="L21" s="89">
        <v>49000</v>
      </c>
      <c r="M21" s="89">
        <v>23000</v>
      </c>
      <c r="N21" s="89">
        <f t="shared" si="0"/>
        <v>72000</v>
      </c>
    </row>
    <row r="22" spans="1:14" s="85" customFormat="1">
      <c r="A22" s="87">
        <v>17</v>
      </c>
      <c r="B22" s="88" t="s">
        <v>89</v>
      </c>
      <c r="C22" s="88" t="s">
        <v>90</v>
      </c>
      <c r="D22" s="89">
        <v>480000</v>
      </c>
      <c r="E22" s="89">
        <v>190000</v>
      </c>
      <c r="F22" s="89">
        <v>1138000</v>
      </c>
      <c r="G22" s="89">
        <v>1275000</v>
      </c>
      <c r="H22" s="89">
        <v>219000</v>
      </c>
      <c r="I22" s="89">
        <v>388000</v>
      </c>
      <c r="J22" s="89">
        <v>472000</v>
      </c>
      <c r="K22" s="89">
        <v>1419000</v>
      </c>
      <c r="L22" s="89">
        <v>52000</v>
      </c>
      <c r="M22" s="89">
        <v>22000</v>
      </c>
      <c r="N22" s="89">
        <f t="shared" si="0"/>
        <v>74000</v>
      </c>
    </row>
    <row r="23" spans="1:14" s="85" customFormat="1">
      <c r="A23" s="87">
        <v>18</v>
      </c>
      <c r="B23" s="88" t="s">
        <v>91</v>
      </c>
      <c r="C23" s="88" t="s">
        <v>92</v>
      </c>
      <c r="D23" s="89">
        <v>440000</v>
      </c>
      <c r="E23" s="89">
        <v>180000</v>
      </c>
      <c r="F23" s="89">
        <v>907000</v>
      </c>
      <c r="G23" s="89">
        <v>1103000</v>
      </c>
      <c r="H23" s="89">
        <v>224000</v>
      </c>
      <c r="I23" s="89">
        <v>397000</v>
      </c>
      <c r="J23" s="89">
        <v>436000</v>
      </c>
      <c r="K23" s="89">
        <v>820000</v>
      </c>
      <c r="L23" s="89">
        <v>51000</v>
      </c>
      <c r="M23" s="89">
        <v>19000</v>
      </c>
      <c r="N23" s="89">
        <f t="shared" si="0"/>
        <v>70000</v>
      </c>
    </row>
    <row r="24" spans="1:14" s="85" customFormat="1">
      <c r="A24" s="87">
        <v>19</v>
      </c>
      <c r="B24" s="88" t="s">
        <v>93</v>
      </c>
      <c r="C24" s="88" t="s">
        <v>94</v>
      </c>
      <c r="D24" s="89">
        <v>430000</v>
      </c>
      <c r="E24" s="89">
        <v>170000</v>
      </c>
      <c r="F24" s="89">
        <v>737000</v>
      </c>
      <c r="G24" s="89">
        <v>926000</v>
      </c>
      <c r="H24" s="89">
        <v>105000</v>
      </c>
      <c r="I24" s="89">
        <v>339000</v>
      </c>
      <c r="J24" s="89">
        <v>498000</v>
      </c>
      <c r="K24" s="89">
        <v>1115000</v>
      </c>
      <c r="L24" s="89">
        <v>52000</v>
      </c>
      <c r="M24" s="89">
        <v>22000</v>
      </c>
      <c r="N24" s="89">
        <f t="shared" si="0"/>
        <v>74000</v>
      </c>
    </row>
    <row r="25" spans="1:14" s="85" customFormat="1">
      <c r="A25" s="87">
        <v>20</v>
      </c>
      <c r="B25" s="88" t="s">
        <v>95</v>
      </c>
      <c r="C25" s="88" t="s">
        <v>96</v>
      </c>
      <c r="D25" s="89">
        <v>380000</v>
      </c>
      <c r="E25" s="89">
        <v>150000</v>
      </c>
      <c r="F25" s="89">
        <v>576000</v>
      </c>
      <c r="G25" s="89">
        <v>921000</v>
      </c>
      <c r="H25" s="89">
        <v>165000</v>
      </c>
      <c r="I25" s="89">
        <v>300000</v>
      </c>
      <c r="J25" s="89">
        <v>418000</v>
      </c>
      <c r="K25" s="89">
        <v>836000</v>
      </c>
      <c r="L25" s="89">
        <v>51000</v>
      </c>
      <c r="M25" s="89">
        <v>17000</v>
      </c>
      <c r="N25" s="89">
        <f t="shared" si="0"/>
        <v>68000</v>
      </c>
    </row>
    <row r="26" spans="1:14" s="85" customFormat="1">
      <c r="A26" s="87">
        <v>21</v>
      </c>
      <c r="B26" s="88" t="s">
        <v>97</v>
      </c>
      <c r="C26" s="88" t="s">
        <v>98</v>
      </c>
      <c r="D26" s="89">
        <v>360000</v>
      </c>
      <c r="E26" s="89">
        <v>140000</v>
      </c>
      <c r="F26" s="89">
        <v>706000</v>
      </c>
      <c r="G26" s="89">
        <v>1177000</v>
      </c>
      <c r="H26" s="89">
        <v>130000</v>
      </c>
      <c r="I26" s="89">
        <v>309000</v>
      </c>
      <c r="J26" s="89">
        <v>391000</v>
      </c>
      <c r="K26" s="89">
        <v>1362000</v>
      </c>
      <c r="L26" s="89">
        <v>42000</v>
      </c>
      <c r="M26" s="89">
        <v>16000</v>
      </c>
      <c r="N26" s="89">
        <f t="shared" si="0"/>
        <v>58000</v>
      </c>
    </row>
    <row r="27" spans="1:14" s="85" customFormat="1">
      <c r="A27" s="87">
        <v>22</v>
      </c>
      <c r="B27" s="88" t="s">
        <v>99</v>
      </c>
      <c r="C27" s="88" t="s">
        <v>100</v>
      </c>
      <c r="D27" s="89">
        <v>380000</v>
      </c>
      <c r="E27" s="89">
        <v>150000</v>
      </c>
      <c r="F27" s="89">
        <v>746000</v>
      </c>
      <c r="G27" s="89">
        <v>921000</v>
      </c>
      <c r="H27" s="89">
        <v>174000</v>
      </c>
      <c r="I27" s="89">
        <v>250000</v>
      </c>
      <c r="J27" s="89">
        <v>366000</v>
      </c>
      <c r="K27" s="89">
        <v>874000</v>
      </c>
      <c r="L27" s="89">
        <v>51000</v>
      </c>
      <c r="M27" s="89">
        <v>18000</v>
      </c>
      <c r="N27" s="89">
        <f t="shared" si="0"/>
        <v>69000</v>
      </c>
    </row>
    <row r="28" spans="1:14" s="85" customFormat="1">
      <c r="A28" s="87">
        <v>23</v>
      </c>
      <c r="B28" s="88" t="s">
        <v>101</v>
      </c>
      <c r="C28" s="88" t="s">
        <v>102</v>
      </c>
      <c r="D28" s="89">
        <v>430000</v>
      </c>
      <c r="E28" s="89">
        <v>170000</v>
      </c>
      <c r="F28" s="89">
        <v>804000</v>
      </c>
      <c r="G28" s="89">
        <v>1100000</v>
      </c>
      <c r="H28" s="89">
        <v>300000</v>
      </c>
      <c r="I28" s="89">
        <v>258000</v>
      </c>
      <c r="J28" s="89">
        <v>392000</v>
      </c>
      <c r="K28" s="89">
        <v>963000</v>
      </c>
      <c r="L28" s="89">
        <v>48000</v>
      </c>
      <c r="M28" s="89">
        <v>27000</v>
      </c>
      <c r="N28" s="89">
        <f t="shared" si="0"/>
        <v>75000</v>
      </c>
    </row>
    <row r="29" spans="1:14" s="85" customFormat="1">
      <c r="A29" s="87">
        <v>24</v>
      </c>
      <c r="B29" s="88" t="s">
        <v>103</v>
      </c>
      <c r="C29" s="88" t="s">
        <v>104</v>
      </c>
      <c r="D29" s="89">
        <v>430000</v>
      </c>
      <c r="E29" s="89">
        <v>170000</v>
      </c>
      <c r="F29" s="89">
        <v>904000</v>
      </c>
      <c r="G29" s="89">
        <v>1188000</v>
      </c>
      <c r="H29" s="89">
        <v>211000</v>
      </c>
      <c r="I29" s="89">
        <v>289000</v>
      </c>
      <c r="J29" s="89">
        <v>355000</v>
      </c>
      <c r="K29" s="89">
        <v>936000</v>
      </c>
      <c r="L29" s="89">
        <v>53000</v>
      </c>
      <c r="M29" s="89">
        <v>22000</v>
      </c>
      <c r="N29" s="89">
        <f t="shared" si="0"/>
        <v>75000</v>
      </c>
    </row>
    <row r="30" spans="1:14" s="85" customFormat="1">
      <c r="A30" s="87">
        <v>25</v>
      </c>
      <c r="B30" s="88" t="s">
        <v>105</v>
      </c>
      <c r="C30" s="88" t="s">
        <v>106</v>
      </c>
      <c r="D30" s="89">
        <v>370000</v>
      </c>
      <c r="E30" s="89">
        <v>150000</v>
      </c>
      <c r="F30" s="89">
        <v>978000</v>
      </c>
      <c r="G30" s="89">
        <v>1195000</v>
      </c>
      <c r="H30" s="89">
        <v>134000</v>
      </c>
      <c r="I30" s="89">
        <v>269000</v>
      </c>
      <c r="J30" s="89">
        <v>362000</v>
      </c>
      <c r="K30" s="89">
        <v>987000</v>
      </c>
      <c r="L30" s="89">
        <v>59000</v>
      </c>
      <c r="M30" s="89">
        <v>27000</v>
      </c>
      <c r="N30" s="89">
        <f t="shared" si="0"/>
        <v>86000</v>
      </c>
    </row>
    <row r="31" spans="1:14" s="85" customFormat="1">
      <c r="A31" s="87">
        <v>26</v>
      </c>
      <c r="B31" s="88" t="s">
        <v>107</v>
      </c>
      <c r="C31" s="88" t="s">
        <v>108</v>
      </c>
      <c r="D31" s="89">
        <v>370000</v>
      </c>
      <c r="E31" s="89">
        <v>150000</v>
      </c>
      <c r="F31" s="89">
        <v>955000</v>
      </c>
      <c r="G31" s="89">
        <v>908000</v>
      </c>
      <c r="H31" s="89">
        <v>256000</v>
      </c>
      <c r="I31" s="89">
        <v>241000</v>
      </c>
      <c r="J31" s="89">
        <v>310000</v>
      </c>
      <c r="K31" s="89">
        <v>1299000</v>
      </c>
      <c r="L31" s="89">
        <v>45000</v>
      </c>
      <c r="M31" s="89">
        <v>16000</v>
      </c>
      <c r="N31" s="89">
        <f t="shared" si="0"/>
        <v>61000</v>
      </c>
    </row>
    <row r="32" spans="1:14" s="85" customFormat="1">
      <c r="A32" s="87">
        <v>27</v>
      </c>
      <c r="B32" s="88" t="s">
        <v>109</v>
      </c>
      <c r="C32" s="88" t="s">
        <v>110</v>
      </c>
      <c r="D32" s="89">
        <v>410000</v>
      </c>
      <c r="E32" s="89">
        <v>160000</v>
      </c>
      <c r="F32" s="89">
        <f>704000</f>
        <v>704000</v>
      </c>
      <c r="G32" s="89">
        <v>914000</v>
      </c>
      <c r="H32" s="89">
        <v>283000</v>
      </c>
      <c r="I32" s="89">
        <v>269000</v>
      </c>
      <c r="J32" s="89">
        <v>404000</v>
      </c>
      <c r="K32" s="89">
        <v>1116000</v>
      </c>
      <c r="L32" s="89">
        <v>54000</v>
      </c>
      <c r="M32" s="89">
        <v>22000</v>
      </c>
      <c r="N32" s="89">
        <f t="shared" si="0"/>
        <v>76000</v>
      </c>
    </row>
    <row r="33" spans="1:14" s="85" customFormat="1">
      <c r="A33" s="87">
        <v>28</v>
      </c>
      <c r="B33" s="88" t="s">
        <v>111</v>
      </c>
      <c r="C33" s="88" t="s">
        <v>112</v>
      </c>
      <c r="D33" s="89">
        <v>430000</v>
      </c>
      <c r="E33" s="89">
        <v>170000</v>
      </c>
      <c r="F33" s="89">
        <v>745000</v>
      </c>
      <c r="G33" s="89">
        <v>938000</v>
      </c>
      <c r="H33" s="89">
        <v>181000</v>
      </c>
      <c r="I33" s="89">
        <v>280000</v>
      </c>
      <c r="J33" s="89">
        <v>397000</v>
      </c>
      <c r="K33" s="89">
        <v>1307000</v>
      </c>
      <c r="L33" s="89">
        <v>59000</v>
      </c>
      <c r="M33" s="89">
        <v>26000</v>
      </c>
      <c r="N33" s="89">
        <f t="shared" si="0"/>
        <v>85000</v>
      </c>
    </row>
    <row r="34" spans="1:14" s="85" customFormat="1">
      <c r="A34" s="87">
        <v>29</v>
      </c>
      <c r="B34" s="88" t="s">
        <v>113</v>
      </c>
      <c r="C34" s="88" t="s">
        <v>114</v>
      </c>
      <c r="D34" s="89">
        <v>370000</v>
      </c>
      <c r="E34" s="89">
        <v>150000</v>
      </c>
      <c r="F34" s="89">
        <v>951000</v>
      </c>
      <c r="G34" s="89">
        <v>824000</v>
      </c>
      <c r="H34" s="89">
        <v>149000</v>
      </c>
      <c r="I34" s="89">
        <v>303000</v>
      </c>
      <c r="J34" s="89">
        <v>422000</v>
      </c>
      <c r="K34" s="89">
        <v>1241000</v>
      </c>
      <c r="L34" s="89">
        <v>48000</v>
      </c>
      <c r="M34" s="89">
        <v>19000</v>
      </c>
      <c r="N34" s="89">
        <f t="shared" si="0"/>
        <v>67000</v>
      </c>
    </row>
    <row r="35" spans="1:14" s="85" customFormat="1">
      <c r="A35" s="87">
        <v>30</v>
      </c>
      <c r="B35" s="88" t="s">
        <v>115</v>
      </c>
      <c r="C35" s="88" t="s">
        <v>116</v>
      </c>
      <c r="D35" s="89">
        <v>380000</v>
      </c>
      <c r="E35" s="89">
        <v>150000</v>
      </c>
      <c r="F35" s="89">
        <v>786000</v>
      </c>
      <c r="G35" s="89">
        <v>945000</v>
      </c>
      <c r="H35" s="89">
        <v>154000</v>
      </c>
      <c r="I35" s="89">
        <v>317000</v>
      </c>
      <c r="J35" s="89">
        <v>395000</v>
      </c>
      <c r="K35" s="89">
        <v>930000</v>
      </c>
      <c r="L35" s="89">
        <v>49000</v>
      </c>
      <c r="M35" s="89">
        <v>22000</v>
      </c>
      <c r="N35" s="89">
        <f t="shared" si="0"/>
        <v>71000</v>
      </c>
    </row>
    <row r="36" spans="1:14" s="85" customFormat="1">
      <c r="A36" s="87">
        <v>31</v>
      </c>
      <c r="B36" s="88" t="s">
        <v>117</v>
      </c>
      <c r="C36" s="88" t="s">
        <v>118</v>
      </c>
      <c r="D36" s="89">
        <v>380000</v>
      </c>
      <c r="E36" s="89">
        <v>150000</v>
      </c>
      <c r="F36" s="89">
        <f>667000</f>
        <v>667000</v>
      </c>
      <c r="G36" s="89">
        <v>1241000</v>
      </c>
      <c r="H36" s="89">
        <v>279000</v>
      </c>
      <c r="I36" s="89">
        <v>295000</v>
      </c>
      <c r="J36" s="89">
        <v>401000</v>
      </c>
      <c r="K36" s="89">
        <v>999000</v>
      </c>
      <c r="L36" s="89">
        <v>64000</v>
      </c>
      <c r="M36" s="89">
        <v>25000</v>
      </c>
      <c r="N36" s="89">
        <f t="shared" si="0"/>
        <v>89000</v>
      </c>
    </row>
    <row r="37" spans="1:14" s="85" customFormat="1">
      <c r="A37" s="87">
        <v>32</v>
      </c>
      <c r="B37" s="88" t="s">
        <v>119</v>
      </c>
      <c r="C37" s="88" t="s">
        <v>120</v>
      </c>
      <c r="D37" s="89">
        <v>430000</v>
      </c>
      <c r="E37" s="89">
        <v>170000</v>
      </c>
      <c r="F37" s="89">
        <v>654000</v>
      </c>
      <c r="G37" s="89">
        <v>1095000</v>
      </c>
      <c r="H37" s="89">
        <v>208000</v>
      </c>
      <c r="I37" s="89">
        <v>295000</v>
      </c>
      <c r="J37" s="89">
        <v>477000</v>
      </c>
      <c r="K37" s="89">
        <v>929000</v>
      </c>
      <c r="L37" s="89">
        <v>63000</v>
      </c>
      <c r="M37" s="89">
        <v>26000</v>
      </c>
      <c r="N37" s="89">
        <f t="shared" si="0"/>
        <v>89000</v>
      </c>
    </row>
    <row r="38" spans="1:14" s="85" customFormat="1">
      <c r="A38" s="87">
        <v>33</v>
      </c>
      <c r="B38" s="88" t="s">
        <v>121</v>
      </c>
      <c r="C38" s="90" t="s">
        <v>122</v>
      </c>
      <c r="D38" s="89">
        <v>580000</v>
      </c>
      <c r="E38" s="89">
        <v>230000</v>
      </c>
      <c r="F38" s="89">
        <v>1038000</v>
      </c>
      <c r="G38" s="89">
        <v>1204000</v>
      </c>
      <c r="H38" s="89">
        <v>462000</v>
      </c>
      <c r="I38" s="89">
        <v>351000</v>
      </c>
      <c r="J38" s="89">
        <v>478000</v>
      </c>
      <c r="K38" s="89">
        <v>1224000</v>
      </c>
      <c r="L38" s="89">
        <v>62000</v>
      </c>
      <c r="M38" s="89">
        <v>33000</v>
      </c>
      <c r="N38" s="89">
        <f t="shared" si="0"/>
        <v>95000</v>
      </c>
    </row>
    <row r="39" spans="1:14" s="85" customFormat="1">
      <c r="A39" s="87">
        <v>34</v>
      </c>
      <c r="B39" s="88" t="s">
        <v>123</v>
      </c>
      <c r="C39" s="88" t="s">
        <v>124</v>
      </c>
      <c r="D39" s="89">
        <v>480000</v>
      </c>
      <c r="E39" s="89">
        <v>190000</v>
      </c>
      <c r="F39" s="91">
        <f>967000-14000</f>
        <v>953000</v>
      </c>
      <c r="G39" s="89">
        <v>1171000</v>
      </c>
      <c r="H39" s="89">
        <v>228000</v>
      </c>
      <c r="I39" s="89">
        <v>310000</v>
      </c>
      <c r="J39" s="89">
        <v>421000</v>
      </c>
      <c r="K39" s="89">
        <v>1120000</v>
      </c>
      <c r="L39" s="89">
        <v>62000</v>
      </c>
      <c r="M39" s="89">
        <v>28000</v>
      </c>
      <c r="N39" s="89">
        <f t="shared" si="0"/>
        <v>90000</v>
      </c>
    </row>
    <row r="40" spans="1:14" s="85" customFormat="1">
      <c r="A40" s="87">
        <v>35</v>
      </c>
      <c r="B40" s="88" t="s">
        <v>125</v>
      </c>
      <c r="C40" s="88" t="s">
        <v>126</v>
      </c>
      <c r="D40" s="89">
        <v>480000</v>
      </c>
      <c r="E40" s="89">
        <v>190000</v>
      </c>
      <c r="F40" s="91">
        <f>967000-14000</f>
        <v>953000</v>
      </c>
      <c r="G40" s="89">
        <v>1171000</v>
      </c>
      <c r="H40" s="89"/>
      <c r="I40" s="89">
        <v>310000</v>
      </c>
      <c r="J40" s="89">
        <v>421000</v>
      </c>
      <c r="K40" s="89">
        <v>1120000</v>
      </c>
      <c r="L40" s="89">
        <v>62000</v>
      </c>
      <c r="M40" s="89">
        <v>28000</v>
      </c>
      <c r="N40" s="89">
        <f t="shared" si="0"/>
        <v>90000</v>
      </c>
    </row>
    <row r="41" spans="1:14" s="85" customFormat="1">
      <c r="A41" s="87">
        <v>36</v>
      </c>
      <c r="B41" s="88" t="s">
        <v>127</v>
      </c>
      <c r="C41" s="88" t="s">
        <v>128</v>
      </c>
      <c r="D41" s="89">
        <v>580000</v>
      </c>
      <c r="E41" s="89">
        <v>230000</v>
      </c>
      <c r="F41" s="91">
        <f>1038000-285000</f>
        <v>753000</v>
      </c>
      <c r="G41" s="89">
        <v>1204000</v>
      </c>
      <c r="H41" s="89"/>
      <c r="I41" s="89">
        <v>344000</v>
      </c>
      <c r="J41" s="89">
        <v>478000</v>
      </c>
      <c r="K41" s="89">
        <v>1193000</v>
      </c>
      <c r="L41" s="89">
        <v>62000</v>
      </c>
      <c r="M41" s="89">
        <v>33000</v>
      </c>
      <c r="N41" s="89">
        <f t="shared" si="0"/>
        <v>95000</v>
      </c>
    </row>
    <row r="42" spans="1:14" s="85" customFormat="1">
      <c r="A42" s="87">
        <v>37</v>
      </c>
      <c r="B42" s="88" t="s">
        <v>129</v>
      </c>
      <c r="C42" s="88" t="s">
        <v>130</v>
      </c>
      <c r="D42" s="89">
        <v>580000</v>
      </c>
      <c r="E42" s="89">
        <v>230000</v>
      </c>
      <c r="F42" s="91">
        <f>1526000-773000</f>
        <v>753000</v>
      </c>
      <c r="G42" s="89">
        <v>1638000</v>
      </c>
      <c r="H42" s="89"/>
      <c r="I42" s="89">
        <v>472000</v>
      </c>
      <c r="J42" s="89">
        <v>703000</v>
      </c>
      <c r="K42" s="89">
        <f>1738000-85000</f>
        <v>1653000</v>
      </c>
      <c r="L42" s="89">
        <v>92000</v>
      </c>
      <c r="M42" s="89">
        <v>42000</v>
      </c>
      <c r="N42" s="89">
        <f t="shared" si="0"/>
        <v>134000</v>
      </c>
    </row>
    <row r="43" spans="1:14" s="85" customFormat="1">
      <c r="A43" s="87">
        <v>38</v>
      </c>
      <c r="B43" s="88" t="s">
        <v>131</v>
      </c>
      <c r="C43" s="88" t="s">
        <v>132</v>
      </c>
      <c r="D43" s="89">
        <v>580000</v>
      </c>
      <c r="E43" s="89">
        <v>230000</v>
      </c>
      <c r="F43" s="91">
        <f>1536000-783000</f>
        <v>753000</v>
      </c>
      <c r="G43" s="89">
        <v>1649000</v>
      </c>
      <c r="H43" s="89"/>
      <c r="I43" s="89">
        <v>472000</v>
      </c>
      <c r="J43" s="89">
        <v>703000</v>
      </c>
      <c r="K43" s="89">
        <f>1738000-85000</f>
        <v>1653000</v>
      </c>
      <c r="L43" s="89">
        <v>93000</v>
      </c>
      <c r="M43" s="89">
        <v>42000</v>
      </c>
      <c r="N43" s="89">
        <f t="shared" si="0"/>
        <v>135000</v>
      </c>
    </row>
    <row r="44" spans="1:14" s="85" customFormat="1">
      <c r="B44" s="92" t="s">
        <v>133</v>
      </c>
      <c r="C44" s="92"/>
      <c r="D44" s="93">
        <f>AVERAGE(D6:D43)</f>
        <v>422368.42105263157</v>
      </c>
      <c r="E44" s="93">
        <f>AVERAGE(E6:E43)</f>
        <v>167894.73684210525</v>
      </c>
      <c r="F44" s="93">
        <f>AVERAGE(F6:F43)</f>
        <v>793736.84210526315</v>
      </c>
      <c r="G44" s="93">
        <f>AVERAGE(G6:G43)</f>
        <v>1118026.3157894737</v>
      </c>
      <c r="H44" s="93">
        <f>AVERAGE(H6:H39)</f>
        <v>196088.23529411765</v>
      </c>
      <c r="I44" s="93">
        <f t="shared" ref="I44:N44" si="1">AVERAGE(I6:I43)</f>
        <v>311973.68421052629</v>
      </c>
      <c r="J44" s="93">
        <f t="shared" si="1"/>
        <v>424815.78947368421</v>
      </c>
      <c r="K44" s="93">
        <f t="shared" si="1"/>
        <v>1069421.0526315789</v>
      </c>
      <c r="L44" s="93">
        <f t="shared" si="1"/>
        <v>55131.57894736842</v>
      </c>
      <c r="M44" s="93">
        <f t="shared" si="1"/>
        <v>22894.736842105263</v>
      </c>
      <c r="N44" s="93">
        <f t="shared" si="1"/>
        <v>78026.31578947368</v>
      </c>
    </row>
    <row r="45" spans="1:14" s="85" customFormat="1">
      <c r="B45" s="92"/>
      <c r="C45" s="92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>
      <c r="B46" s="59" t="s">
        <v>134</v>
      </c>
    </row>
    <row r="48" spans="1:14">
      <c r="A48" s="95" t="s">
        <v>135</v>
      </c>
      <c r="B48" s="59" t="s">
        <v>136</v>
      </c>
    </row>
  </sheetData>
  <mergeCells count="11">
    <mergeCell ref="L4:M4"/>
    <mergeCell ref="A1:M1"/>
    <mergeCell ref="A2:M2"/>
    <mergeCell ref="A4:A5"/>
    <mergeCell ref="B4:B5"/>
    <mergeCell ref="C4:C5"/>
    <mergeCell ref="D4:D5"/>
    <mergeCell ref="E4:E5"/>
    <mergeCell ref="G4:G5"/>
    <mergeCell ref="H4:H5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AD2B-221E-41F9-BFC7-D7F4120BE38F}">
  <dimension ref="A2:F40"/>
  <sheetViews>
    <sheetView workbookViewId="0">
      <selection sqref="A1:XFD1048576"/>
    </sheetView>
  </sheetViews>
  <sheetFormatPr defaultRowHeight="14.5"/>
  <cols>
    <col min="2" max="2" width="19.54296875" customWidth="1"/>
    <col min="3" max="3" width="22" customWidth="1"/>
    <col min="4" max="4" width="16.453125" customWidth="1"/>
    <col min="5" max="5" width="21.26953125" customWidth="1"/>
    <col min="6" max="6" width="27.81640625" customWidth="1"/>
  </cols>
  <sheetData>
    <row r="2" spans="1:6">
      <c r="A2" s="96" t="s">
        <v>137</v>
      </c>
    </row>
    <row r="3" spans="1:6">
      <c r="A3" s="97" t="s">
        <v>138</v>
      </c>
    </row>
    <row r="5" spans="1:6">
      <c r="A5" s="98" t="s">
        <v>139</v>
      </c>
      <c r="B5" s="98" t="s">
        <v>140</v>
      </c>
      <c r="C5" s="98" t="s">
        <v>141</v>
      </c>
      <c r="D5" s="99" t="s">
        <v>142</v>
      </c>
      <c r="E5" s="98" t="s">
        <v>143</v>
      </c>
      <c r="F5" s="98" t="s">
        <v>144</v>
      </c>
    </row>
    <row r="6" spans="1:6">
      <c r="A6" s="100">
        <v>1</v>
      </c>
      <c r="B6" s="101" t="s">
        <v>145</v>
      </c>
      <c r="C6" s="101" t="s">
        <v>146</v>
      </c>
      <c r="D6" s="102">
        <v>7081000</v>
      </c>
      <c r="E6" s="101" t="s">
        <v>81</v>
      </c>
      <c r="F6" s="101" t="s">
        <v>117</v>
      </c>
    </row>
    <row r="7" spans="1:6">
      <c r="A7" s="100">
        <v>2</v>
      </c>
      <c r="B7" s="101" t="s">
        <v>145</v>
      </c>
      <c r="C7" s="101" t="s">
        <v>147</v>
      </c>
      <c r="D7" s="102">
        <v>3797000</v>
      </c>
      <c r="E7" s="101" t="s">
        <v>81</v>
      </c>
      <c r="F7" s="101" t="s">
        <v>101</v>
      </c>
    </row>
    <row r="8" spans="1:6">
      <c r="A8" s="100">
        <v>3</v>
      </c>
      <c r="B8" s="101" t="s">
        <v>145</v>
      </c>
      <c r="C8" s="101" t="s">
        <v>148</v>
      </c>
      <c r="D8" s="102">
        <v>4807000</v>
      </c>
      <c r="E8" s="101" t="s">
        <v>81</v>
      </c>
      <c r="F8" s="101" t="s">
        <v>57</v>
      </c>
    </row>
    <row r="9" spans="1:6">
      <c r="A9" s="100">
        <v>4</v>
      </c>
      <c r="B9" s="101" t="s">
        <v>145</v>
      </c>
      <c r="C9" s="101" t="s">
        <v>149</v>
      </c>
      <c r="D9" s="102">
        <v>1583000</v>
      </c>
      <c r="E9" s="101" t="s">
        <v>81</v>
      </c>
      <c r="F9" s="101" t="s">
        <v>71</v>
      </c>
    </row>
    <row r="10" spans="1:6">
      <c r="A10" s="100">
        <v>5</v>
      </c>
      <c r="B10" s="101" t="s">
        <v>145</v>
      </c>
      <c r="C10" s="101" t="s">
        <v>150</v>
      </c>
      <c r="D10" s="102">
        <v>3205000</v>
      </c>
      <c r="E10" s="101" t="s">
        <v>81</v>
      </c>
      <c r="F10" s="101" t="s">
        <v>99</v>
      </c>
    </row>
    <row r="11" spans="1:6">
      <c r="A11" s="100">
        <v>6</v>
      </c>
      <c r="B11" s="101" t="s">
        <v>145</v>
      </c>
      <c r="C11" s="101" t="s">
        <v>151</v>
      </c>
      <c r="D11" s="102">
        <v>3091000</v>
      </c>
      <c r="E11" s="101" t="s">
        <v>81</v>
      </c>
      <c r="F11" s="101" t="s">
        <v>63</v>
      </c>
    </row>
    <row r="12" spans="1:6">
      <c r="A12" s="100">
        <v>7</v>
      </c>
      <c r="B12" s="101" t="s">
        <v>145</v>
      </c>
      <c r="C12" s="101" t="s">
        <v>73</v>
      </c>
      <c r="D12" s="102">
        <v>2770000</v>
      </c>
      <c r="E12" s="101" t="s">
        <v>81</v>
      </c>
      <c r="F12" s="101" t="s">
        <v>73</v>
      </c>
    </row>
    <row r="13" spans="1:6">
      <c r="A13" s="100">
        <v>8</v>
      </c>
      <c r="B13" s="101" t="s">
        <v>145</v>
      </c>
      <c r="C13" s="101" t="s">
        <v>152</v>
      </c>
      <c r="D13" s="102">
        <v>8046000</v>
      </c>
      <c r="E13" s="101" t="s">
        <v>81</v>
      </c>
      <c r="F13" s="101" t="s">
        <v>121</v>
      </c>
    </row>
    <row r="14" spans="1:6">
      <c r="A14" s="100">
        <v>9</v>
      </c>
      <c r="B14" s="101" t="s">
        <v>145</v>
      </c>
      <c r="C14" s="101" t="s">
        <v>153</v>
      </c>
      <c r="D14" s="102">
        <v>3262000</v>
      </c>
      <c r="E14" s="101" t="s">
        <v>81</v>
      </c>
      <c r="F14" s="101" t="s">
        <v>89</v>
      </c>
    </row>
    <row r="15" spans="1:6">
      <c r="A15" s="100">
        <v>10</v>
      </c>
      <c r="B15" s="101" t="s">
        <v>145</v>
      </c>
      <c r="C15" s="101" t="s">
        <v>107</v>
      </c>
      <c r="D15" s="102">
        <v>5162000</v>
      </c>
      <c r="E15" s="101" t="s">
        <v>81</v>
      </c>
      <c r="F15" s="101" t="s">
        <v>107</v>
      </c>
    </row>
    <row r="16" spans="1:6">
      <c r="A16" s="100">
        <v>11</v>
      </c>
      <c r="B16" s="101" t="s">
        <v>145</v>
      </c>
      <c r="C16" s="101" t="s">
        <v>65</v>
      </c>
      <c r="D16" s="102">
        <v>2584000</v>
      </c>
      <c r="E16" s="101" t="s">
        <v>81</v>
      </c>
      <c r="F16" s="101" t="s">
        <v>65</v>
      </c>
    </row>
    <row r="17" spans="1:6">
      <c r="A17" s="100">
        <v>12</v>
      </c>
      <c r="B17" s="101" t="s">
        <v>145</v>
      </c>
      <c r="C17" s="101" t="s">
        <v>154</v>
      </c>
      <c r="D17" s="102">
        <v>8767000</v>
      </c>
      <c r="E17" s="101" t="s">
        <v>81</v>
      </c>
      <c r="F17" s="101" t="s">
        <v>121</v>
      </c>
    </row>
    <row r="18" spans="1:6">
      <c r="A18" s="100">
        <v>13</v>
      </c>
      <c r="B18" s="101" t="s">
        <v>145</v>
      </c>
      <c r="C18" s="101" t="s">
        <v>155</v>
      </c>
      <c r="D18" s="102">
        <v>2268000</v>
      </c>
      <c r="E18" s="101" t="s">
        <v>81</v>
      </c>
      <c r="F18" s="101" t="s">
        <v>156</v>
      </c>
    </row>
    <row r="19" spans="1:6">
      <c r="A19" s="100">
        <v>14</v>
      </c>
      <c r="B19" s="101" t="s">
        <v>145</v>
      </c>
      <c r="C19" s="101" t="s">
        <v>157</v>
      </c>
      <c r="D19" s="102">
        <v>4265000</v>
      </c>
      <c r="E19" s="101" t="s">
        <v>81</v>
      </c>
      <c r="F19" s="101" t="s">
        <v>115</v>
      </c>
    </row>
    <row r="20" spans="1:6">
      <c r="A20" s="100">
        <v>15</v>
      </c>
      <c r="B20" s="101" t="s">
        <v>145</v>
      </c>
      <c r="C20" s="101" t="s">
        <v>158</v>
      </c>
      <c r="D20" s="102">
        <v>5081000</v>
      </c>
      <c r="E20" s="101" t="s">
        <v>81</v>
      </c>
      <c r="F20" s="101" t="s">
        <v>93</v>
      </c>
    </row>
    <row r="21" spans="1:6">
      <c r="A21" s="100">
        <v>16</v>
      </c>
      <c r="B21" s="101" t="s">
        <v>145</v>
      </c>
      <c r="C21" s="101" t="s">
        <v>159</v>
      </c>
      <c r="D21" s="102">
        <v>3829000</v>
      </c>
      <c r="E21" s="101" t="s">
        <v>81</v>
      </c>
      <c r="F21" s="101" t="s">
        <v>111</v>
      </c>
    </row>
    <row r="22" spans="1:6">
      <c r="A22" s="100">
        <v>17</v>
      </c>
      <c r="B22" s="101" t="s">
        <v>145</v>
      </c>
      <c r="C22" s="101" t="s">
        <v>160</v>
      </c>
      <c r="D22" s="102">
        <v>2695000</v>
      </c>
      <c r="E22" s="101" t="s">
        <v>81</v>
      </c>
      <c r="F22" s="101" t="s">
        <v>87</v>
      </c>
    </row>
    <row r="23" spans="1:6">
      <c r="A23" s="100">
        <v>18</v>
      </c>
      <c r="B23" s="101" t="s">
        <v>145</v>
      </c>
      <c r="C23" s="101" t="s">
        <v>161</v>
      </c>
      <c r="D23" s="102">
        <v>5208000</v>
      </c>
      <c r="E23" s="101" t="s">
        <v>81</v>
      </c>
      <c r="F23" s="101" t="s">
        <v>109</v>
      </c>
    </row>
    <row r="24" spans="1:6">
      <c r="A24" s="100">
        <v>19</v>
      </c>
      <c r="B24" s="101" t="s">
        <v>145</v>
      </c>
      <c r="C24" s="101" t="s">
        <v>162</v>
      </c>
      <c r="D24" s="102">
        <v>5460000</v>
      </c>
      <c r="E24" s="101" t="s">
        <v>81</v>
      </c>
      <c r="F24" s="101" t="s">
        <v>105</v>
      </c>
    </row>
    <row r="25" spans="1:6">
      <c r="A25" s="100">
        <v>20</v>
      </c>
      <c r="B25" s="101" t="s">
        <v>145</v>
      </c>
      <c r="C25" s="101" t="s">
        <v>163</v>
      </c>
      <c r="D25" s="102">
        <v>10824000</v>
      </c>
      <c r="E25" s="101" t="s">
        <v>81</v>
      </c>
      <c r="F25" s="101" t="s">
        <v>123</v>
      </c>
    </row>
    <row r="26" spans="1:6">
      <c r="A26" s="100">
        <v>21</v>
      </c>
      <c r="B26" s="101" t="s">
        <v>145</v>
      </c>
      <c r="C26" s="101" t="s">
        <v>164</v>
      </c>
      <c r="D26" s="102">
        <v>3230000</v>
      </c>
      <c r="E26" s="101" t="s">
        <v>81</v>
      </c>
      <c r="F26" s="101" t="s">
        <v>91</v>
      </c>
    </row>
    <row r="27" spans="1:6">
      <c r="A27" s="100">
        <v>22</v>
      </c>
      <c r="B27" s="101" t="s">
        <v>145</v>
      </c>
      <c r="C27" s="101" t="s">
        <v>165</v>
      </c>
      <c r="D27" s="102">
        <v>4054000</v>
      </c>
      <c r="E27" s="101" t="s">
        <v>81</v>
      </c>
      <c r="F27" s="101" t="s">
        <v>59</v>
      </c>
    </row>
    <row r="28" spans="1:6">
      <c r="A28" s="100">
        <v>23</v>
      </c>
      <c r="B28" s="101" t="s">
        <v>145</v>
      </c>
      <c r="C28" s="101" t="s">
        <v>166</v>
      </c>
      <c r="D28" s="102">
        <v>3159000</v>
      </c>
      <c r="E28" s="101" t="s">
        <v>81</v>
      </c>
      <c r="F28" s="101" t="s">
        <v>67</v>
      </c>
    </row>
    <row r="29" spans="1:6">
      <c r="A29" s="100">
        <v>24</v>
      </c>
      <c r="B29" s="101" t="s">
        <v>145</v>
      </c>
      <c r="C29" s="101" t="s">
        <v>167</v>
      </c>
      <c r="D29" s="102">
        <v>2984000</v>
      </c>
      <c r="E29" s="101" t="s">
        <v>81</v>
      </c>
      <c r="F29" s="101" t="s">
        <v>97</v>
      </c>
    </row>
    <row r="30" spans="1:6">
      <c r="A30" s="100">
        <v>25</v>
      </c>
      <c r="B30" s="101" t="s">
        <v>145</v>
      </c>
      <c r="C30" s="101" t="s">
        <v>168</v>
      </c>
      <c r="D30" s="102">
        <v>2268000</v>
      </c>
      <c r="E30" s="101" t="s">
        <v>81</v>
      </c>
      <c r="F30" s="101" t="s">
        <v>69</v>
      </c>
    </row>
    <row r="31" spans="1:6">
      <c r="A31" s="100">
        <v>26</v>
      </c>
      <c r="B31" s="101" t="s">
        <v>145</v>
      </c>
      <c r="C31" s="101" t="s">
        <v>169</v>
      </c>
      <c r="D31" s="102">
        <v>5113000</v>
      </c>
      <c r="E31" s="101" t="s">
        <v>81</v>
      </c>
      <c r="F31" s="101" t="s">
        <v>113</v>
      </c>
    </row>
    <row r="32" spans="1:6">
      <c r="A32" s="100">
        <v>27</v>
      </c>
      <c r="B32" s="101" t="s">
        <v>145</v>
      </c>
      <c r="C32" s="101" t="s">
        <v>170</v>
      </c>
      <c r="D32" s="102">
        <v>2139000</v>
      </c>
      <c r="E32" s="101" t="s">
        <v>81</v>
      </c>
      <c r="F32" s="101" t="s">
        <v>75</v>
      </c>
    </row>
    <row r="33" spans="1:6">
      <c r="A33" s="100">
        <v>28</v>
      </c>
      <c r="B33" s="101" t="s">
        <v>145</v>
      </c>
      <c r="C33" s="101" t="s">
        <v>171</v>
      </c>
      <c r="D33" s="102">
        <v>3016000</v>
      </c>
      <c r="E33" s="101" t="s">
        <v>81</v>
      </c>
      <c r="F33" s="101" t="s">
        <v>61</v>
      </c>
    </row>
    <row r="34" spans="1:6">
      <c r="A34" s="100">
        <v>29</v>
      </c>
      <c r="B34" s="101" t="s">
        <v>145</v>
      </c>
      <c r="C34" s="101" t="s">
        <v>172</v>
      </c>
      <c r="D34" s="102">
        <v>2781000</v>
      </c>
      <c r="E34" s="101" t="s">
        <v>81</v>
      </c>
      <c r="F34" s="101" t="s">
        <v>95</v>
      </c>
    </row>
    <row r="35" spans="1:6">
      <c r="A35" s="100">
        <v>30</v>
      </c>
      <c r="B35" s="101" t="s">
        <v>145</v>
      </c>
      <c r="C35" s="101" t="s">
        <v>173</v>
      </c>
      <c r="D35" s="102">
        <v>2182000</v>
      </c>
      <c r="E35" s="101" t="s">
        <v>81</v>
      </c>
      <c r="F35" s="101" t="s">
        <v>83</v>
      </c>
    </row>
    <row r="36" spans="1:6">
      <c r="A36" s="100">
        <v>31</v>
      </c>
      <c r="B36" s="101" t="s">
        <v>145</v>
      </c>
      <c r="C36" s="101" t="s">
        <v>174</v>
      </c>
      <c r="D36" s="102">
        <v>2342000</v>
      </c>
      <c r="E36" s="101" t="s">
        <v>81</v>
      </c>
      <c r="F36" s="101" t="s">
        <v>83</v>
      </c>
    </row>
    <row r="37" spans="1:6">
      <c r="A37" s="100">
        <v>32</v>
      </c>
      <c r="B37" s="101" t="s">
        <v>145</v>
      </c>
      <c r="C37" s="101" t="s">
        <v>175</v>
      </c>
      <c r="D37" s="102">
        <v>2674000</v>
      </c>
      <c r="E37" s="101" t="s">
        <v>81</v>
      </c>
      <c r="F37" s="101" t="s">
        <v>87</v>
      </c>
    </row>
    <row r="38" spans="1:6">
      <c r="A38" s="100">
        <v>33</v>
      </c>
      <c r="B38" s="101" t="s">
        <v>145</v>
      </c>
      <c r="C38" s="101" t="s">
        <v>176</v>
      </c>
      <c r="D38" s="102">
        <v>6664000</v>
      </c>
      <c r="E38" s="101" t="s">
        <v>81</v>
      </c>
      <c r="F38" s="101" t="s">
        <v>119</v>
      </c>
    </row>
    <row r="39" spans="1:6">
      <c r="A39" s="100">
        <v>34</v>
      </c>
      <c r="B39" s="101" t="s">
        <v>145</v>
      </c>
      <c r="C39" s="101" t="s">
        <v>177</v>
      </c>
      <c r="D39" s="102">
        <v>7902000</v>
      </c>
      <c r="E39" s="101" t="s">
        <v>81</v>
      </c>
      <c r="F39" s="101" t="s">
        <v>121</v>
      </c>
    </row>
    <row r="40" spans="1:6">
      <c r="A40" s="100">
        <v>35</v>
      </c>
      <c r="B40" s="101" t="s">
        <v>145</v>
      </c>
      <c r="C40" s="101" t="s">
        <v>178</v>
      </c>
      <c r="D40" s="102">
        <v>4341000</v>
      </c>
      <c r="E40" s="101" t="s">
        <v>81</v>
      </c>
      <c r="F40" s="101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DCE99-D474-4C16-A95A-A406201D536E}">
  <dimension ref="C4:E12"/>
  <sheetViews>
    <sheetView workbookViewId="0">
      <selection activeCell="G18" sqref="G18"/>
    </sheetView>
  </sheetViews>
  <sheetFormatPr defaultRowHeight="14.5"/>
  <cols>
    <col min="3" max="3" width="24.7265625" customWidth="1"/>
    <col min="4" max="4" width="31.7265625" customWidth="1"/>
  </cols>
  <sheetData>
    <row r="4" spans="3:5">
      <c r="C4" s="96" t="s">
        <v>179</v>
      </c>
    </row>
    <row r="7" spans="3:5">
      <c r="C7" s="103" t="s">
        <v>180</v>
      </c>
      <c r="D7" s="103" t="s">
        <v>181</v>
      </c>
      <c r="E7" s="104"/>
    </row>
    <row r="8" spans="3:5">
      <c r="C8" s="105" t="s">
        <v>182</v>
      </c>
      <c r="D8" s="106">
        <v>1700000</v>
      </c>
      <c r="E8" t="s">
        <v>183</v>
      </c>
    </row>
    <row r="9" spans="3:5">
      <c r="C9" s="107" t="s">
        <v>184</v>
      </c>
      <c r="D9" s="106">
        <v>1400000</v>
      </c>
      <c r="E9" t="s">
        <v>183</v>
      </c>
    </row>
    <row r="10" spans="3:5">
      <c r="C10" s="105" t="s">
        <v>185</v>
      </c>
      <c r="D10" s="106">
        <v>1000000</v>
      </c>
      <c r="E10" t="s">
        <v>183</v>
      </c>
    </row>
    <row r="11" spans="3:5">
      <c r="C11" s="105" t="s">
        <v>186</v>
      </c>
      <c r="D11" s="106">
        <v>900000</v>
      </c>
      <c r="E11" t="s">
        <v>183</v>
      </c>
    </row>
    <row r="12" spans="3:5">
      <c r="C12" s="108" t="s">
        <v>187</v>
      </c>
      <c r="D12" s="106">
        <v>700000</v>
      </c>
      <c r="E12" t="s">
        <v>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773CF6-B1F4-47E3-A4A8-DAEA7EA970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38F6E1-6799-47DD-A415-BE955ECDC258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  <ds:schemaRef ds:uri="cd273273-2d29-47ce-b53b-3ecfd61fda9e"/>
    <ds:schemaRef ds:uri="cf217452-244c-46eb-9f4c-99f380b0c60c"/>
  </ds:schemaRefs>
</ds:datastoreItem>
</file>

<file path=customXml/itemProps3.xml><?xml version="1.0" encoding="utf-8"?>
<ds:datastoreItem xmlns:ds="http://schemas.openxmlformats.org/officeDocument/2006/customXml" ds:itemID="{4A8E3E6D-25C5-4CEC-A95F-383BD2DC0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</vt:lpstr>
      <vt:lpstr>SBM 2026</vt:lpstr>
      <vt:lpstr>Air Ticket</vt:lpstr>
      <vt:lpstr>Resource Person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MANSOER, Marini</cp:lastModifiedBy>
  <dcterms:created xsi:type="dcterms:W3CDTF">2025-08-25T03:59:00Z</dcterms:created>
  <dcterms:modified xsi:type="dcterms:W3CDTF">2026-04-02T13:38:12Z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BBF2F3B8FC874D27AC9695716DBB2C04_12</vt:lpwstr>
  </property>
  <property fmtid="{D5CDD505-2E9C-101B-9397-08002B2CF9AE}" pid="3" name="KSOProductBuildVer">
    <vt:lpwstr>1033-12.2.0.23155</vt:lpwstr>
  </property>
  <property fmtid="{D5CDD505-2E9C-101B-9397-08002B2CF9AE}" pid="4" name="ContentTypeId">
    <vt:lpwstr>0x0101006AB867F123546C4296AB31DA290F128A</vt:lpwstr>
  </property>
  <property fmtid="{D5CDD505-2E9C-101B-9397-08002B2CF9AE}" pid="5" name="MediaServiceImageTags">
    <vt:lpwstr/>
  </property>
</Properties>
</file>